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gof\Downloads\"/>
    </mc:Choice>
  </mc:AlternateContent>
  <bookViews>
    <workbookView xWindow="0" yWindow="0" windowWidth="28800" windowHeight="12015"/>
  </bookViews>
  <sheets>
    <sheet name="1ra Instancia" sheetId="1" r:id="rId1"/>
    <sheet name="2da Instancia" sheetId="4" r:id="rId2"/>
    <sheet name="Resumen de procesos" sheetId="9" r:id="rId3"/>
    <sheet name="PRETENSIONES DE PROCESOS" sheetId="10" r:id="rId4"/>
  </sheets>
  <definedNames>
    <definedName name="_xlnm._FilterDatabase" localSheetId="0" hidden="1">'1ra Instancia'!$A$1:$N$15</definedName>
    <definedName name="_xlnm._FilterDatabase" localSheetId="1" hidden="1">'2da Instancia'!$A$1:$N$6</definedName>
    <definedName name="_xlnm.Print_Titles" localSheetId="0">'1ra Instancia'!$1:$1</definedName>
    <definedName name="_xlnm.Print_Titles" localSheetId="1">'2da Instancia'!$1:$1</definedName>
  </definedNames>
  <calcPr calcId="152511"/>
</workbook>
</file>

<file path=xl/calcChain.xml><?xml version="1.0" encoding="utf-8"?>
<calcChain xmlns="http://schemas.openxmlformats.org/spreadsheetml/2006/main">
  <c r="I14" i="1" l="1"/>
  <c r="I6" i="4" l="1"/>
  <c r="I15" i="1" l="1"/>
  <c r="G8" i="10" l="1"/>
  <c r="G9" i="10"/>
  <c r="G10" i="10"/>
  <c r="G12" i="10"/>
  <c r="G13" i="10"/>
  <c r="G15" i="10"/>
  <c r="V12" i="1" l="1"/>
  <c r="I11" i="4" l="1"/>
  <c r="C20" i="9"/>
  <c r="G6" i="10"/>
  <c r="G20" i="10"/>
  <c r="G7" i="10"/>
  <c r="C10" i="9"/>
  <c r="C22" i="9" l="1"/>
</calcChain>
</file>

<file path=xl/sharedStrings.xml><?xml version="1.0" encoding="utf-8"?>
<sst xmlns="http://schemas.openxmlformats.org/spreadsheetml/2006/main" count="238" uniqueCount="111">
  <si>
    <t>DEMANDANTE</t>
  </si>
  <si>
    <t>DEMANDADO</t>
  </si>
  <si>
    <t>TIPO DE PROCESO</t>
  </si>
  <si>
    <t>NÚMERO DE RADICADO</t>
  </si>
  <si>
    <t>NOMBRE DE JUZGADO O TRIBUNAL</t>
  </si>
  <si>
    <t>FECHA DE INICIO</t>
  </si>
  <si>
    <t>PRETENSIÓN DE LA DEMANDA</t>
  </si>
  <si>
    <t>ESTADO DEL PROCESO</t>
  </si>
  <si>
    <t>CLASIFICIACION</t>
  </si>
  <si>
    <t>OBSERVACION (ES)</t>
  </si>
  <si>
    <t>REPARACION DIRECTA</t>
  </si>
  <si>
    <t>PROBABLE</t>
  </si>
  <si>
    <t>ACTIVO</t>
  </si>
  <si>
    <t>ADMINISTRATIVA</t>
  </si>
  <si>
    <t>NULIDAD Y RESTABLECIMIENTO DEL DERECHO</t>
  </si>
  <si>
    <t>EJECUTIVO</t>
  </si>
  <si>
    <t>LABORAL</t>
  </si>
  <si>
    <t>ORDINARIO LABORAL PRIMERA INSTANCIA</t>
  </si>
  <si>
    <t>NIVEL DE OCURRENCIA DE PERDER</t>
  </si>
  <si>
    <t xml:space="preserve">% DE  PROBABILIDAD DE  PERDER </t>
  </si>
  <si>
    <t>ITEM</t>
  </si>
  <si>
    <t>TOTAL PROCESOS 1RA INSTANCIA</t>
  </si>
  <si>
    <t>TOTAL PROCESOS 2DA INSTANCIA</t>
  </si>
  <si>
    <t>GRAN TOTAL PROCESOS</t>
  </si>
  <si>
    <t>JUZGADO 14 ADMINISTRTAIVO DE CALI</t>
  </si>
  <si>
    <t>HOSPITAL SAN RAFAEL E.S.E DE EL CERRITO</t>
  </si>
  <si>
    <t>891.380.103-2</t>
  </si>
  <si>
    <t>FUNDACION IPS PARA LA SALUD FISICA MENTAL FIME</t>
  </si>
  <si>
    <t>2020-080</t>
  </si>
  <si>
    <t>JUZGADO 2 PROMISCUO MUNICIPAL DE EL CERRITO</t>
  </si>
  <si>
    <t>CIVIL</t>
  </si>
  <si>
    <t>EUGENIA VALLEJO OSORIO Y OTROS</t>
  </si>
  <si>
    <t>2013-118</t>
  </si>
  <si>
    <t>BLANCA CECILIA POTES CASTRO Y OTROS</t>
  </si>
  <si>
    <t>2014-470</t>
  </si>
  <si>
    <t>JUZGADO 17 ADMINISTRATIVO DE CALI</t>
  </si>
  <si>
    <t>HOSPITAL SAN RAFAEL E.S.E DE EL CERRITO Y OTROS</t>
  </si>
  <si>
    <t>CARLOS IVAN CARDENAS CASTAÑO</t>
  </si>
  <si>
    <t>2016-030</t>
  </si>
  <si>
    <t>JEISON HERNEY BENACHI DIAZ</t>
  </si>
  <si>
    <t>2016-167</t>
  </si>
  <si>
    <t>JUZGADO 2 LABORAL DEL CIRCUITO DE PALMIRA</t>
  </si>
  <si>
    <t>INGRID NATALIA SOTO MONTOYA Y OTROS</t>
  </si>
  <si>
    <t>2018-028</t>
  </si>
  <si>
    <t>JUZGADO 9 ADMINISTRATIVO DE CALI</t>
  </si>
  <si>
    <t>DIANA CAROLINA SOTO MORA Y OTROS</t>
  </si>
  <si>
    <t>2019-060</t>
  </si>
  <si>
    <t>JUZGADO 1 ADMINISTRATIVO DE BUGA</t>
  </si>
  <si>
    <t>CARLOS ANDRES QUINTERO Y OTRO</t>
  </si>
  <si>
    <t>ACCION DE REPETICIÓN</t>
  </si>
  <si>
    <t>2019-313</t>
  </si>
  <si>
    <t>JUZGADO 3 ADMINISTRATIVO DE CALI</t>
  </si>
  <si>
    <t>JUZGADO 1 ADMINISTRATIVO DE CALI</t>
  </si>
  <si>
    <t>YULI MILENA ARBOLEDA DIAZ</t>
  </si>
  <si>
    <t>2021-156</t>
  </si>
  <si>
    <t>Vr. Menos (-) procesos donde el hospital es demandante</t>
  </si>
  <si>
    <r>
      <t xml:space="preserve">El proceso se encuentra con </t>
    </r>
    <r>
      <rPr>
        <b/>
        <sz val="11"/>
        <color theme="1"/>
        <rFont val="Arial"/>
        <family val="2"/>
      </rPr>
      <t>sentencia de primera instancia favorable</t>
    </r>
    <r>
      <rPr>
        <sz val="11"/>
        <color theme="1"/>
        <rFont val="Arial"/>
        <family val="2"/>
      </rPr>
      <t>. Esta pendiente que el tribunal emita fallo de segundo grado.</t>
    </r>
  </si>
  <si>
    <r>
      <t xml:space="preserve">JUZGADO 7 ADMINISTRATIVO DE CALI (TRIBUNAL ADTIVO DEL VALLE </t>
    </r>
    <r>
      <rPr>
        <b/>
        <sz val="11"/>
        <color theme="1"/>
        <rFont val="Arial"/>
        <family val="2"/>
      </rPr>
      <t>MG. ANA MARGOTH CHAMORRO BENAVIDES</t>
    </r>
    <r>
      <rPr>
        <sz val="11"/>
        <color theme="1"/>
        <rFont val="Arial"/>
        <family val="2"/>
      </rPr>
      <t>)</t>
    </r>
  </si>
  <si>
    <t>NULIDAD SIMPLE</t>
  </si>
  <si>
    <t>2021-264</t>
  </si>
  <si>
    <t>TOTAL</t>
  </si>
  <si>
    <t>EJECUTIVOS</t>
  </si>
  <si>
    <t>ORDINARIO LABORAL DE PRIMERA INSTANCIA</t>
  </si>
  <si>
    <t>ACCION DE REPETICION</t>
  </si>
  <si>
    <t>ANGY LISETH GALVES</t>
  </si>
  <si>
    <t>FLOR ALBA MORA MUÑOZ Y OTROS</t>
  </si>
  <si>
    <t>2019-682</t>
  </si>
  <si>
    <t>TRIBUNAL CONTENCIOSO ADMINISTRATIVO DEL VALLE</t>
  </si>
  <si>
    <t>NUMERO DE INDENTIFICACION</t>
  </si>
  <si>
    <t xml:space="preserve">% DE  PROBABILIDAD DE PERDER </t>
  </si>
  <si>
    <t>RADICADO</t>
  </si>
  <si>
    <t>PRETENSION DAÑO MATERIAL</t>
  </si>
  <si>
    <t>VALOR DE PRETENSIONES</t>
  </si>
  <si>
    <t>ANGY LISETH GALVES OSPINA</t>
  </si>
  <si>
    <t>PRETENSION DAÑO MORAL SLMLMV</t>
  </si>
  <si>
    <t>A FAVOR</t>
  </si>
  <si>
    <t>VALOR DE LA CONDENA</t>
  </si>
  <si>
    <t>El proceso fue radicado el 09 de Noviembre de 2021 - Mediante Auto del 11 de Noviembre de 2021 se admitio la demanda - Mediante Auto del 11 de Noviembre de 2021 se decreta medida cautelar - El 25 de Noviembre de 2021 se presenta contestacion a la demanda - El 24 de Junio de 2022 Mediante auto se admitio reforma a la demanda - el 24 de Junio de 2022 mediante auto se decreto otra medida cautelar - Mediante auto se rechazo recurso de reposicion y se nego recurso de apelacion - Mediante auto se da cumplimiento a fallo de tutela y se retrae el proceso - Demandante presento recurso de apelacion - Se concedio el recurso - Tribunal confirmo el Auto de primera instancia.</t>
  </si>
  <si>
    <t>Valor total entre pretensiones de primera y segunda instancia</t>
  </si>
  <si>
    <r>
      <t xml:space="preserve">El 29 de Abril de 2016 se presento la demanda ante los juzgados laborales de palmira - Mediante Auto No. 843  de 3 de mayo de 2016 se admitio la demanda - El 14 de Febrero de 2017 el hospital contesto oportunamente la demanda y efectuo llamamiento en garantia - Mediante Auto No. 1024 de 23 de Junio de 2017 se admitio la contestacion del hospital - Mediante Auto No. 726 de 27 de abril de 2018 se fija fecha para audiencia inicial - El dia 14 de Junio de 2019 se lleava acabo audiencia inicial - Mediante Auto No. 874 de 12 de Octubre de 2021 se programa audiencia de tramite y juzgamiento para el dia 12 de Agosto de 2022 a las 08:30 AM </t>
    </r>
    <r>
      <rPr>
        <b/>
        <sz val="11"/>
        <color theme="1"/>
        <rFont val="Arial"/>
        <family val="2"/>
      </rPr>
      <t>- El juzgado cancelo la audiencia y reprogramo para el 06 de Junio de 2023 - El 06 de Junio de 2023 se llevo acabo audiencia de tramite y juzgamiento, en la que se condeno a endosalud, solidariamente al hospital y en garantia a la aseguradora - En la audiencia se interpuso oralmente recurso de apelacion - Se concedieron los recursos y se remitieron al tribunal de buga - Pendiente admision de los recursos.</t>
    </r>
  </si>
  <si>
    <t>BRIAN ANDRES ZORRILLA BERNAL</t>
  </si>
  <si>
    <t>2022-313</t>
  </si>
  <si>
    <t>MANUEL JOSE CHAVERRA MUÑOZ Y OTROS</t>
  </si>
  <si>
    <t>2020-017</t>
  </si>
  <si>
    <t>JUZGADO 21 ADMINISTRTAIVO DE CALI</t>
  </si>
  <si>
    <t>MANUEL JOSE CHAVERRA MUÑOZ</t>
  </si>
  <si>
    <t>2021-017</t>
  </si>
  <si>
    <t>El proceso se radico el dia 28 de Noviembre de 2014 - Mediante Auto 428 de 6 de Mayo de 2016 se admitio la demanda - El dia 26 de Julio de 2016 se contesto oportunamente la demanda y se realizo llamamiento en garantia - Mediante Auto No. 250 de 22 de Marzo de 2017 se acepto el llamamiento en garantia el cual fue debidamente contestado - El dia 12 de Marzo de 2020 se llevo a cabo audiencia inicial - Mediante Auto No. 307 de 14 de Octubre de 2021 se fijo como fecha para la audiencia de pruebas el dia 22 de Marzo de 2022 - Mediante correo electronico del 22 de Marzo de 2022 se solicito aplazamiento de la audiencia de pruebas por razones de salud - Mediante Correo del 22 de Marzo de 2022 el despacho acepta la solicitud y aplaza la audiencia de pruebas para el dia 09 de Junio de 2022 a las 09:15 AM - se llevo a cabo audiencia de pruebas - Dentro de la audiencia de pruebas el Juzgado ordeno requerir a nueva eps - La parte demandante remitio el requerimiento del juzgado a la nueva eps - La nueva eps respondio que no tenia el historial clinico - Esta pendiente que el Juzgado le de continuidad al proceso.</t>
  </si>
  <si>
    <t>La demanda se presento para reparto el dia 29 de Noviembre de 2022 - Mediante Auto No. 0639 del 24 de Mayo de 2023 se admitio la demanda - La demanda fue notificada a esta entidad hospitalaria el dia 12 de Octubre de 2023 - Estando dentro del termino procesal se dio contestacion a la demanda el dia 31 de Octubre de 2023 - Con la contestacion a la demanda se presento llamamiento en garantia - Las demas partes demandadas dieron contestacion a la demanda con excepcion de seralsa - La apoderada de Agesoc remitio memorial con el que renuncia al poder que le fue conferido - Esta pendiente que el juzgado le de continuidad al proceso.</t>
  </si>
  <si>
    <t>La demanda se repartio el dia 28 de Julio de 2021 - Mediante Auto No. 401 de 31 de Agosto de 2021 se admitio la demanda - El dia 06 de Septiembre de 2021 se notifico la demanda al hospital a un buzon de correo electronico equivocado - Mediante Auto No. 775 de 24 de Noviembre de 2021 se fijo como fecha de audiencia inicial el dia 15 de Marzo de 2022 - Mediante Auto No. 147 de 11 de Marzo de 2022 notificado por correo electronico del 14 de Marzo de 2022 el juzgado se percato del error y decreto de oficio la nulidad por indebida notificacion - el hospital contesto oportunamente la demanda el 18 de Abril de 2022 - El juzgado nego los llamamientos en garantia - Se presento recurso de reposicion y de apelacion contra dicha decision - Mediante Auto No. 543 el Juzgado nego recurso de reposicion y concedio el de apelacion - Mediante Auto No. 060 el juzgado nego las excepciones previas propuestas -  El dia 14 de Marzo de 2023 se realizo audiencia inicial - El Juzgado fijo como fecha para audiencia de pruebas el 11 de Mayo de 2023 a las 10:00 AM - Se envio requerimiento de pruebas a seralsa y agesoc y citacion a declarar a testigo - Se envio al juzgado las constancias de envio - Mediante Auto No. 169 el despacho reprogramo la audiencia de pruebas para el 1 de Junio de 2023 - Mediante Auto No. 137 el Tribunal confirmo la negativa del llamamiento en garantia - El dia 01 de Junio de 2023 se llevo a cabo la audiencia de pruebas y se corrio traslado para alegatos - Se emitio sentencia desfavorable para los intereses de la entidad - se interpuso recurso de apelacion - El Juzgado de 1a instancia emitio Auto No. 335 del 13 de Septiembre de 2024 obedeciendo y cumpliendo lo decidido por el tribunal con respecto de la apelacion por los llamamientos negados - Esta pendiente sentencia de 2a instancia.</t>
  </si>
  <si>
    <t>SALARIO MINIMO 2025</t>
  </si>
  <si>
    <t>PRETENSIONES ACTUALIZADAS A 2025</t>
  </si>
  <si>
    <t>2024-292</t>
  </si>
  <si>
    <t>LINA MARCELA LANDAZURY CUARAN</t>
  </si>
  <si>
    <t>Vr calculado - pretensiones sin cuantia</t>
  </si>
  <si>
    <t>JUZGADO 5 ADMINISTRTAIVO DE CALI</t>
  </si>
  <si>
    <t>ANA MARIA LARA ARANGO</t>
  </si>
  <si>
    <t>2024-005</t>
  </si>
  <si>
    <t>El proceso fue sometido a reparto el dia 05 de Febrero de 2018 - Mediante Auto No. 270 del 18 de Abril de 2018 se admitio la demanda - el 14 de Septiembre de 2018 se contesta oportunamente la demanda y se realiza llamamiento en garantia - Mediante Auto del 23 de Abril de 2019 se admite el llamamiento en garantia propuesto por el HSR - El Juzgado notifica a los llamados en garantia el 05 de Septiembre de 2022 - Los llamados en garantia contestan la demanda y el escrito de llamamiento - Mediante Auto No. 798 del 03 de Octubre de 2023 se declaro la ineficacia del llamamiento en garantia porque el despacho no realizo por secretaria la notificacion dentro de los 6 meses posteriores a su admision - Mediante Auto No. 799 del 03 de Octubre de 2023 acepto los llamamientos en garantia formulados por la clinica palma real y los notifico por estados - La llamada en garantia allianz seguros presento recurso de reposicion - Mediante Auto No. 033 del 08 de Marzo de 2024 el despacho no repuso su decision y ordeno la vinculacion de allianz seguros - El 08 de Abril de 2024 allianz seguros contesta llamamiento en garantia de la clinica palma real a razon del llamamiento de emssanar - El 23 de Julio de 2024 se notifica del ttraslado de las excepciones propuestas por los demandados a la parte demandante - El 16 de Agosto de 2024 se notifica el auto No. 620 del 15 de Agosto de 2024 con el cual se convoca a audiencia inicial para el dia 04 de Septiembre de 2024 a las 11:00 AM - El dia 04 de Septiembre de 2024 se realiza audiencia inicial y se programa audiencia de pruebas para el dia 31 de Octubre de 2024 a la 01:30 PM - Mediante Auto No. 849 del 30 de Octubre de 2024 se aplazo la audiencia de pruebas para el dia 28 de Noviembre de 2024 a las 08:30 AM - El dia 28 de Noviembre de 2024 se realiza la audiencia de pruebas y se suspende para darle continuidad el 22 de Enero de 2025 a las 08:30 AM - El dia 22 de Enero de 2025 se da continuidad a la audiencia de pruebas y se cierra la etapa probatoria corriendo traslado para alegar de conclusion - El dia 04 de Febrero de 2024 se presentaron alegatos de conclusion de primera instancia - el dia 16 de Junio de 2025 se notifico la Sentencia de Primera Instancia No. 134 con la cual se absolvio de todas las pretensiones de la demanda - El dia 02 de Julio de 2025 el demandante presentó apelación de la sentencia - El dia 22 de Julio de 2025 se notifico el Auto de sustanciacion No. 228 con el que se concedio el recurso de apelacion.</t>
  </si>
  <si>
    <t>SEGURIDAD JANO LTDA</t>
  </si>
  <si>
    <t>JUZGADO 2° PROMISCUO MUNICIPAL DE EL CERRITO</t>
  </si>
  <si>
    <t>2025-046</t>
  </si>
  <si>
    <t>La demanda se presentó para reparto el dia 05 de Febrero de 2025 - El dia 24 de Julio de 2025 se profiere auto que libra mandamiento ejecutivo y decreta medidas cautelares - El dia 01 de Septiembre de 2025 se notificó al hospital del auto que libra mandamiento de pago - El dia 04 de Septiembre de 2025 se presenta recurso de reposicion y excepciones de merito contra el mandamiento ejecutivo.</t>
  </si>
  <si>
    <t>El proceso fue sometido a reparto el dia 08 de Febrero de 2016 - Mediante Auto No. 267 del 27 de Julio de 2016 se admitio la demanda - El Hospital contesto oportunamente la demanda el 5 de Septiembre de 2016 haciendo llamamiento en garantia - Mediante Auto No. 099 del 15 de Marzo de 2017 se acepto el llamamiento en garantia - el dia 16 de Abril de 2018 se llevo a cabo audiencia inicial - el dia 16 de Octubre de 2018 se llevo a cabo audiencia de pruebas - el 26 de noviembre de 2020 se continua con audiencia de pruebas que es suspendida por requerimiento de otras pruebas - El Juzgado ha requerido en multiples oportunidades a medicina legal y forense para que medicina legal rinda el informe correspondiente - Esta pendiente que se rinda dicho informe o que el juzgado le decontinuidad al proceso</t>
  </si>
  <si>
    <t>El proceso fue sometido a reparto el 14 de Septiembre de 2018 el cual correspondio al juzgado 17 Administrativo de Cali quien se declaro incompetente por el factor territorial - El proceso se sometio a reparto ante los juzgados administrativos de buga el 04 de Marzo de 2019 - Mediante Auto No. 488 del 15 de Mayo de 2019 se admitio la demanda - El 03 de Septiembre de 2019 el HSR contesta oportunamente la demanda y realiza llamamiento en garantia - Mediante Auto No. 764 del 21 de Septiembre de 2021 se admitieron y negaron llamamientos en garantia - El 27 de Septiembre de 2021 el hospital de buga interpuso recursos contra el auto que le nego uno de sus llamamientos en garantia - El 25 de Noviembre de 2021 axa colpatria dio contestacion al llamamiento del hospital de buga - Mediante Auto SN del 20 de Mayo de 2022 notificado en estados del 23 de Mayo de 2022 se concedio reposicion y se admitio llamamiento en garantia de hospital de buga - El 28 de Julio de 2022 el juzgdo notifico a Allianz seguros y no a Mapfre del llamamiento del hospital de buga - El 21 de Mayo de 2024 se envia impulso procesal solicitando notificacion del llamamiento a la previsora y remitiendo certificado de existencia y representacion legal de la previsora - El 28 de Mayo de 2024 se envia segunda solicitud de impulso procesal para que se haga la notificacion del llamamiento del hsr - El 08 de Julio de 2024 se envia una tercera solicitud de impulso procesal para que se notificara el llamamiento - el dia 12 de Agosto de 2024 ante la injustificable demora del juzgado,  se notifico por correo electronico a la previsora seguros  del llamamiento del hsr - El 12 de Agosto de 2024 se remitio al juzgado constancia de la notificacion del llamamiento de la previsora - El 14 de Agosto de 2024 la previsora remite al juzgado copia del poder conferido a su abogado - El 14 de Agosto de 2024 por solicitud del apoderado de la previsora, el juzgado le remite nuevamente link del expediente - El dia 30 de Agosto de 2024 la previsora seguros da contestacion al llamamiento en garantia del hospital san rafael E.S.E de El Cerrito - El Juzgado emite auto corrigiendo un error y ordena desvincular a allianz seguros y ordena notificar a mapfre seguros - El dia 14 de Enero de 2025 mapfre seguros contesta llamamiento en garantia - El dia19 de Mayo de 2025 el juzgado resuelve solicitud de mapfre declarando eficaz el llamamiento - El dia 23 de Mayo de 2025 mapfre presentó recursos - El dia 08 de Julio de 2025 el juzgado no repuso la decision recurrida por mafre seguros - El dia 19 de Agosto de 2025 mediante Auto No. 691 se programó audiencia inicial para el 21 de Octubre de 2025 a las 09:00 AM - La parte demandante solicitó el aplazamiento - El dia 20 de Octubre de 2025  mediante Auto No. 759 se reprogramó audiencia inicial para el 30 de Abril de 2026.</t>
  </si>
  <si>
    <t>La demanda se presento para reparto el dia 01 de Febrero de 2021 - Mediante Auto No. 158 del 20 de Febrero de 2024 se admitio de la demanda - La demanda se notifico a esta entidad hospitalaria el dia 21 de Febrero de 2024 - El 09 de Abril de 2024 se contesto la demanda y se solicito llamamiento en garantia - El 10 de Mayo de 2024 se notifico a esta entidad hospitalaria del Auto No. 449 del 09 de Mayo de 2024  con el cual se dejo sin efectos el Auto admisorio 158 de 2924 - El 17 de Mayo de 2024 se notifico al hsr del Auto No. 492 del 16 de Mayo de 2024 con el cual se admitio nuevamente la demanda - El dia 24 de Mayo de 2024 se contesto la demanda y se llamo en garantia nnuevamente - El 28 de Mayo de 2024 se notifico el Auto No. 546 del 27 de Mayo de 2024 con el que se admitio el llamamiento en garantia solicitado por el hsr - El 28 de Mayo de 2024 se notifico a liberty seguros de la demanda y el llamamiento en garantia - El 28 de Mayo de 2024 se envio al juzgado las constancias de la notificacion - El 12 de Junio de 2024 el hospital de restrepo contesto la demanda y llamo en garantia - El 24 de Junio de 2024 la aseguradora Liberty Seguros dio contestacion al llamamiento en garantia del hsr - El 05 de Julio de 2024 el hospital de buga contesto la demanda y llamo en garantia - El 16 de Julio de 2024 se notifico el Auto No. 721 del 15 de Julio de 2024 con el cual se rechazo la demanda por control de legalidad -  El 18 de Julio de 2024 la parte demandante presentó recurso de apelacion contra auto que rechazo la demanda.</t>
  </si>
  <si>
    <t>El proceso fue repartido al Juzgado 3° Administrativo de Cali el dia 2 de Diciembre de 2019 - La demanda se admitio mediante Auto No. 328 que fue notificado en estados No. 013 del 13 de Julio de 2020 - Mediante Auto No. 094 que se notifico en estado No. 012 del 04 de Abril de 2022 se requiere que se haga la notificacion del auto admisorio - El 04 de Abril de 2022 se solicito el expediente digital -  El 20 de Abril de 2022 se envia notificacion personal a los demandos - El 21 de Abril de 2022 se radican constancias en el juzgado - El dia 09 de Mayo de 2022 se remite al juzgado la certificacion de entrega fallida de pronto envios y se informo que se trataria de notificar a un demandado por correo y aotro por aviso - Posteriormente se intento notificacion del demandado carlos quintero - Se remitio al Juzgado constancia de notificacion por correo electronico de carlos quintero - Se realizaron notificaciones a la ANDJE y el Ministerio publico el dia 20 de Marzo de 2024 - El dia 21 de Marzo de 2024 se envio al juzgado constancias de notificacion electronica a la ANDJE Y MIN. PUBLICO - El dia 02 de Abril de 2024 se le remitio al Juzgado constancias de la notificacion fallida de carlos quintero - El 28 de Mayo de 2024 se remite constancias de notificacion por aviso exitosa a la demandada lizeth mejia - El 28 de Mayo de 2024 se realiza solicitud al juzgado de notificacion por emplazamiento de carlos quintero - El 02 de Julio de 2024 la demandada lizeth mejia contestó la demanda a traves de apoderado - El 08 de Julio de 2024 se realizo una nueva solicitud de notificacion por emplazamiento para el demandado carlos quintero - El dia 08 de Noviembre de 2024 se realiza una nueva solicitud de notificacion por emplazamiento al demandado carlos quintero - El dia 14 de Mayo de 2025 el juzgado notificó el Auto Interlocutorio No. 464 con el que se ordenó el emplazamiento del demandado carlos quintero - El dia 26 de Junio de 2025 se allega poder y solicitud de notificacion por parte del abogado de carlos quintero - El dia 15 de Agosto de 2025 mediante Auto No. 945 se notificó por conducta concluyente al demandado carlos quintero - El dia 26 de Septiembre de 2025 solicitó que se ampliará el termino para contestar la demanda con el fin de presentar dictamen pericial - El dia 29 de Septiembre de 2025 se dio contestación a la demanda por parte del demandado carlos quintero - El dia 05 de Noviembre de 2025 el demandado carlos quintero presentó dictamen pericial y allego nuevamente la contestacion de la demanda.</t>
  </si>
  <si>
    <r>
      <t xml:space="preserve">El proceso fue radicado el 11 de Agosto de 2019 - Mediante Auto de 4 de Febrero de 2021 que fuera notificado el 06 de Abril de 2022 mediante correo electornico el despacho libro mandamiento de pago - Se presentaron excepciones de merito - Se corrio traslado de las excepciones de merito - El demandante descorrio traslado - Parte demandante solicita entrega de titulos ejecutivos - Mediante Auto SN del 29 de Junio de 2023 el tribunal nego la entrega de titulos ejecutivos - Parte demandante presento recurso contra la negativa anterior - Mediante Auto SN del 23 de Enero de 2024 el tribunal nego los recursos - Mediante Auto SN del 02 de Febrero de 2024 el tribunal rechazo las excepciones de merito propuestas y ordeno seguir adelante con la ejecucion - Dentro de los terminos procesales el HSR presentó recurso de reposición y en subsidio de apelación en contra de dicha decisión -  Mediante Auto SN del 17 de Abril de 2024 se nego recurso de reposicion y se concedio recurso de apelacion - La ejecutante presento liquidacion del credito - El tribunal corrio traslado de la liquidacion del credito - dentro del termino legal se presento objecion a la liquidacion del credito - El tribunal le corrio traslado al contador de la corporacion - El Contador de la corporacion remitio liquidacion al tribunal - El dia 27 de Agosto de 2024 el consejo de estado notifico al tribunal del Auto SN fechado del 26 de Julio de 2024 con el que accedio parcialmente a lo apelado - El 19 de Febrero de 2025 se notifica Auto de sustanciación No. 030 con el cual se odece decision del CE y se fija como fecha </t>
    </r>
    <r>
      <rPr>
        <b/>
        <sz val="11"/>
        <color theme="1"/>
        <rFont val="Arial"/>
        <family val="2"/>
      </rPr>
      <t>el dia 19 de Junio de 2025 para audiencia inicial</t>
    </r>
    <r>
      <rPr>
        <sz val="11"/>
        <color theme="1"/>
        <rFont val="Arial"/>
        <family val="2"/>
      </rPr>
      <t xml:space="preserve"> - El dia 27 de Mayo de 2025 se presenta incidente de regulacion de honorarios por uno de los apoderados de la parte demandante - Los dias 28 de Mayo y 05 de Junio de 2025 se presentó renuncia poder por la apoderada de los demandantes - El dia 10 de Junio de 2025 se presenta poder de nuevo abogado de los demandantes - </t>
    </r>
    <r>
      <rPr>
        <b/>
        <sz val="11"/>
        <color theme="1"/>
        <rFont val="Arial"/>
        <family val="2"/>
      </rPr>
      <t>El dia 19 de Junio de 2025</t>
    </r>
    <r>
      <rPr>
        <sz val="11"/>
        <color theme="1"/>
        <rFont val="Arial"/>
        <family val="2"/>
      </rPr>
      <t xml:space="preserve"> se notifica el Auto de sustanciacion No. 256 que cancela la audiencia y fija fecha para alegatos de conclusión - El dia 08 de Julio de 2025 se presentaron alegatos de conclusion por ambas partes - El dia 14 de Noviembre de 2025 mediante Auto No. 508 se rechazó de plano el incidente de regulación de honorarios - Pendiente sentencia de primera instancia</t>
    </r>
  </si>
  <si>
    <t xml:space="preserve">El proceso se radico ante los Juzgados Promiscuos de El Cerrito el dia 20 de Febrero de 2020 - Mediante Auto No. 11 del 28 de Febrero de 2020 se inadmitio la demanda - El dia 06 de Marzo de 2020 se presento subsanacion de la demanda - Mediante Auto SN del 5 de Marzo de 2021 se libro mandamiento de pago - El Juzgado libro oficios de embargo - El dia 16 de Abril de 2021 segun consta en el archivo 05 del expediente digital, la demanda fue notificada a traves de curador ad litem - Mediante Auto SN del 31 de Enero de 2024 se decreto desistimiento tacito - El dia 06 de Febrero de 2024 estando en terminos se presento recurso de reposicion y en subsidio de apelacion - Mediante Auto SN del 08 de Julio de 2025 el juzgado revocó el auto que decretó desistimiento tacito y en su lugar ordenó la practica de liquidacion del credito y el avaluo y remate de los bienes que se llegaren a embargar - El dia 22 de Julio de 2025 se solicitó actualizacion y ampliacion de oficios de embargo - El dia 31 de Julio de 2025 la parte ejecutada solicito nulidad, presentó contestacion con excepciones, recurso contra mandamiento ejecutivo y solicitó desistimiento - El dia 08 de Agosto de 2025 se presentó liquidacion del credito por parte del hospital - Mediante Auto SN del 28 de Agosto de 2025 se decretó ampliacion de medida de embargo - El dia 29 de Agosto se emite Oficio No. 344 que comunica medida de embargo - El dia 05 de Septiembre de 2025 se remitió a los bancos el oficio 344 con el que se decretó y amplió la medida cautelar y se envió al juzgado la constancia de ello - El dia 05 de Septiembre de 2025 se insistió en actualizacion de la medida de embargo y sus oficios - El dia 09 de Septiembre de 2025 se solicitó al juzgado incorporar al expediente dos correos el del 05/09/25 y constancia de envio del oficio 344 - El dia 16 de Diciembre de 2025 se corrio traslado de la nulidad, excepciones, recurso y desistimiento entablado por el ejecutado - El dia 19 de Diciembre de 2025 se descorrio el traslado anterior </t>
  </si>
  <si>
    <t>La demanda se presentó para reparto el dia 18 de Enero de 2024 - El dia 22 de Julio de 2024 se profiere el auto admisorio de la demanda - El dia 10 de Mayo de 2025 se notifica el auto que admitio la demanda - El dia 25 de Junio de 2025 se dio contestacion a la demanda.</t>
  </si>
  <si>
    <t>La demanda se presentó para reparto el dia 18 de diciembre de 2024 - El dia 10 de febrero de 2025 se profiere el auto admisorio de la demanda - El dia 10 de febrero de 2025 se corre traslado de las medidas cautelares deprecadas - El dia 14 de febrero de 2025 se notifica el auto que admitio la demanda - El dia 25 de febrero de 2025 se dio contestacion sobre las cautelas - El dia 31 de Marzo de 2025 se dio contestacion a la demanda - El dia 27 de Mayo de 2025 se notifico por estados el Auto Interlocutorio No. 290 con el cual se negaron las medidas cautelares.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</si>
</sst>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&quot;$&quot;\ * #,##0.00_);_(&quot;$&quot;\ * \(#,##0.00\);_(&quot;$&quot;\ * &quot;-&quot;??_);_(@_)"/>
    <numFmt numFmtId="165" formatCode="&quot;$&quot;\ #,##0.00"/>
    <numFmt numFmtId="166" formatCode="_ * #,##0.00_ ;_ * \-#,##0.00_ ;_ * &quot;-&quot;??_ ;_ @_ "/>
    <numFmt numFmtId="167" formatCode="_ &quot;$&quot;\ * #,##0.00_ ;_ &quot;$&quot;\ * \-#,##0.00_ ;_ &quot;$&quot;\ * &quot;-&quot;??_ ;_ @_ "/>
    <numFmt numFmtId="168" formatCode="&quot;$&quot;\ #,##0"/>
    <numFmt numFmtId="169" formatCode="_(&quot;$&quot;\ * #,##0_);_(&quot;$&quot;\ * \(#,##0\);_(&quot;$&quot;\ * &quot;-&quot;??_);_(@_)"/>
  </numFmts>
  <fonts count="1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8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34998626667073579"/>
      </right>
      <top style="medium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0" fontId="4" fillId="0" borderId="0" applyFill="0" applyBorder="0" applyAlignment="0" applyProtection="0">
      <protection locked="0"/>
    </xf>
    <xf numFmtId="167" fontId="3" fillId="0" borderId="0" applyFont="0" applyFill="0" applyBorder="0" applyAlignment="0" applyProtection="0"/>
    <xf numFmtId="0" fontId="3" fillId="0" borderId="0"/>
    <xf numFmtId="0" fontId="2" fillId="0" borderId="0"/>
  </cellStyleXfs>
  <cellXfs count="131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3" fontId="5" fillId="0" borderId="0" xfId="0" applyNumberFormat="1" applyFont="1"/>
    <xf numFmtId="0" fontId="2" fillId="0" borderId="0" xfId="0" applyFont="1"/>
    <xf numFmtId="0" fontId="9" fillId="0" borderId="0" xfId="0" applyFont="1"/>
    <xf numFmtId="0" fontId="2" fillId="0" borderId="0" xfId="0" applyFont="1" applyAlignment="1">
      <alignment wrapText="1"/>
    </xf>
    <xf numFmtId="9" fontId="10" fillId="0" borderId="1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/>
    </xf>
    <xf numFmtId="9" fontId="10" fillId="3" borderId="1" xfId="2" applyFont="1" applyFill="1" applyBorder="1" applyAlignment="1">
      <alignment horizontal="center" vertical="center"/>
    </xf>
    <xf numFmtId="169" fontId="5" fillId="0" borderId="0" xfId="0" applyNumberFormat="1" applyFont="1"/>
    <xf numFmtId="0" fontId="8" fillId="2" borderId="5" xfId="3" applyFont="1" applyFill="1" applyBorder="1" applyAlignment="1">
      <alignment horizontal="center" vertical="center" wrapText="1"/>
    </xf>
    <xf numFmtId="0" fontId="8" fillId="2" borderId="6" xfId="3" applyFont="1" applyFill="1" applyBorder="1" applyAlignment="1">
      <alignment horizontal="center" vertical="center" wrapText="1"/>
    </xf>
    <xf numFmtId="14" fontId="8" fillId="2" borderId="6" xfId="3" applyNumberFormat="1" applyFont="1" applyFill="1" applyBorder="1" applyAlignment="1">
      <alignment horizontal="center" vertical="center" wrapText="1"/>
    </xf>
    <xf numFmtId="164" fontId="8" fillId="2" borderId="6" xfId="1" applyFont="1" applyFill="1" applyBorder="1" applyAlignment="1">
      <alignment horizontal="center" vertical="center" wrapText="1"/>
    </xf>
    <xf numFmtId="165" fontId="8" fillId="2" borderId="6" xfId="3" applyNumberFormat="1" applyFont="1" applyFill="1" applyBorder="1" applyAlignment="1">
      <alignment horizontal="center" vertical="center" wrapText="1"/>
    </xf>
    <xf numFmtId="9" fontId="8" fillId="2" borderId="6" xfId="2" applyFont="1" applyFill="1" applyBorder="1" applyAlignment="1">
      <alignment horizontal="center" vertical="center" wrapText="1"/>
    </xf>
    <xf numFmtId="9" fontId="10" fillId="0" borderId="10" xfId="2" applyFont="1" applyFill="1" applyBorder="1" applyAlignment="1">
      <alignment horizontal="center" vertical="center"/>
    </xf>
    <xf numFmtId="9" fontId="10" fillId="0" borderId="12" xfId="2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3" fontId="6" fillId="3" borderId="13" xfId="0" applyNumberFormat="1" applyFont="1" applyFill="1" applyBorder="1" applyAlignment="1">
      <alignment horizontal="center" vertical="center"/>
    </xf>
    <xf numFmtId="0" fontId="0" fillId="0" borderId="13" xfId="0" applyBorder="1"/>
    <xf numFmtId="0" fontId="2" fillId="0" borderId="13" xfId="0" applyFont="1" applyBorder="1"/>
    <xf numFmtId="0" fontId="2" fillId="0" borderId="13" xfId="0" applyFont="1" applyBorder="1" applyAlignment="1">
      <alignment wrapText="1"/>
    </xf>
    <xf numFmtId="0" fontId="10" fillId="3" borderId="17" xfId="0" applyFont="1" applyFill="1" applyBorder="1" applyAlignment="1">
      <alignment horizontal="justify" vertical="center" wrapText="1"/>
    </xf>
    <xf numFmtId="0" fontId="8" fillId="2" borderId="18" xfId="2" applyNumberFormat="1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3" fontId="6" fillId="3" borderId="14" xfId="0" applyNumberFormat="1" applyFont="1" applyFill="1" applyBorder="1" applyAlignment="1">
      <alignment horizontal="center" vertical="center"/>
    </xf>
    <xf numFmtId="14" fontId="6" fillId="3" borderId="16" xfId="0" applyNumberFormat="1" applyFont="1" applyFill="1" applyBorder="1" applyAlignment="1">
      <alignment horizontal="center" vertical="center"/>
    </xf>
    <xf numFmtId="165" fontId="6" fillId="3" borderId="15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69" fontId="10" fillId="0" borderId="10" xfId="1" applyNumberFormat="1" applyFont="1" applyFill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169" fontId="10" fillId="0" borderId="1" xfId="1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3" fontId="10" fillId="0" borderId="19" xfId="0" applyNumberFormat="1" applyFont="1" applyBorder="1" applyAlignment="1">
      <alignment horizontal="center" vertical="center"/>
    </xf>
    <xf numFmtId="169" fontId="10" fillId="0" borderId="12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justify" vertical="center" wrapText="1"/>
    </xf>
    <xf numFmtId="0" fontId="10" fillId="0" borderId="0" xfId="0" applyFont="1"/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21" xfId="0" applyFont="1" applyBorder="1"/>
    <xf numFmtId="0" fontId="9" fillId="0" borderId="13" xfId="0" applyFont="1" applyBorder="1"/>
    <xf numFmtId="0" fontId="10" fillId="0" borderId="0" xfId="0" applyFont="1" applyAlignment="1">
      <alignment vertical="center"/>
    </xf>
    <xf numFmtId="164" fontId="11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9" fontId="10" fillId="3" borderId="2" xfId="2" applyFont="1" applyFill="1" applyBorder="1" applyAlignment="1">
      <alignment horizontal="center" vertical="center"/>
    </xf>
    <xf numFmtId="165" fontId="11" fillId="3" borderId="20" xfId="0" applyNumberFormat="1" applyFont="1" applyFill="1" applyBorder="1" applyAlignment="1">
      <alignment vertical="center" wrapText="1"/>
    </xf>
    <xf numFmtId="0" fontId="10" fillId="3" borderId="10" xfId="0" applyFont="1" applyFill="1" applyBorder="1" applyAlignment="1">
      <alignment horizontal="center" vertical="center" wrapText="1"/>
    </xf>
    <xf numFmtId="9" fontId="10" fillId="0" borderId="1" xfId="2" applyFont="1" applyFill="1" applyBorder="1" applyAlignment="1">
      <alignment horizontal="justify" vertical="center" wrapText="1"/>
    </xf>
    <xf numFmtId="0" fontId="13" fillId="2" borderId="8" xfId="3" applyFont="1" applyFill="1" applyBorder="1" applyAlignment="1">
      <alignment horizontal="center" vertical="center" wrapText="1"/>
    </xf>
    <xf numFmtId="3" fontId="13" fillId="2" borderId="8" xfId="3" applyNumberFormat="1" applyFont="1" applyFill="1" applyBorder="1" applyAlignment="1">
      <alignment horizontal="center" vertical="center" wrapText="1"/>
    </xf>
    <xf numFmtId="14" fontId="13" fillId="2" borderId="8" xfId="3" applyNumberFormat="1" applyFont="1" applyFill="1" applyBorder="1" applyAlignment="1">
      <alignment horizontal="center" vertical="center" wrapText="1"/>
    </xf>
    <xf numFmtId="169" fontId="13" fillId="2" borderId="8" xfId="1" applyNumberFormat="1" applyFont="1" applyFill="1" applyBorder="1" applyAlignment="1">
      <alignment horizontal="center" vertical="center" wrapText="1"/>
    </xf>
    <xf numFmtId="165" fontId="13" fillId="2" borderId="8" xfId="3" applyNumberFormat="1" applyFont="1" applyFill="1" applyBorder="1" applyAlignment="1">
      <alignment horizontal="center" vertical="center" wrapText="1"/>
    </xf>
    <xf numFmtId="9" fontId="13" fillId="2" borderId="8" xfId="2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1" applyFont="1" applyBorder="1"/>
    <xf numFmtId="169" fontId="0" fillId="0" borderId="1" xfId="1" applyNumberFormat="1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/>
    <xf numFmtId="169" fontId="0" fillId="0" borderId="1" xfId="1" applyNumberFormat="1" applyFont="1" applyBorder="1" applyAlignment="1"/>
    <xf numFmtId="169" fontId="2" fillId="0" borderId="1" xfId="1" applyNumberFormat="1" applyFont="1" applyFill="1" applyBorder="1" applyAlignment="1">
      <alignment horizontal="center"/>
    </xf>
    <xf numFmtId="168" fontId="12" fillId="0" borderId="4" xfId="0" applyNumberFormat="1" applyFont="1" applyBorder="1" applyAlignment="1">
      <alignment vertical="center"/>
    </xf>
    <xf numFmtId="169" fontId="0" fillId="0" borderId="1" xfId="0" applyNumberFormat="1" applyBorder="1"/>
    <xf numFmtId="0" fontId="10" fillId="0" borderId="2" xfId="0" applyFont="1" applyBorder="1" applyAlignment="1">
      <alignment horizontal="center" vertical="center"/>
    </xf>
    <xf numFmtId="169" fontId="11" fillId="3" borderId="22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9" fontId="0" fillId="0" borderId="0" xfId="1" applyNumberFormat="1" applyFont="1" applyBorder="1"/>
    <xf numFmtId="169" fontId="0" fillId="0" borderId="0" xfId="1" applyNumberFormat="1" applyFont="1" applyBorder="1" applyAlignment="1"/>
    <xf numFmtId="0" fontId="10" fillId="0" borderId="7" xfId="0" applyFont="1" applyBorder="1" applyAlignment="1">
      <alignment horizontal="center" vertical="center"/>
    </xf>
    <xf numFmtId="168" fontId="12" fillId="0" borderId="0" xfId="0" applyNumberFormat="1" applyFont="1" applyAlignment="1">
      <alignment vertical="center"/>
    </xf>
    <xf numFmtId="169" fontId="12" fillId="0" borderId="0" xfId="1" applyNumberFormat="1" applyFont="1" applyBorder="1" applyAlignment="1">
      <alignment vertical="center"/>
    </xf>
    <xf numFmtId="169" fontId="11" fillId="0" borderId="1" xfId="0" applyNumberFormat="1" applyFont="1" applyBorder="1" applyAlignment="1">
      <alignment vertical="center"/>
    </xf>
    <xf numFmtId="169" fontId="11" fillId="0" borderId="1" xfId="1" applyNumberFormat="1" applyFont="1" applyBorder="1"/>
    <xf numFmtId="169" fontId="12" fillId="0" borderId="1" xfId="1" applyNumberFormat="1" applyFont="1" applyBorder="1" applyAlignment="1">
      <alignment vertical="center"/>
    </xf>
    <xf numFmtId="0" fontId="10" fillId="0" borderId="12" xfId="0" applyFont="1" applyBorder="1" applyAlignment="1">
      <alignment horizontal="center" vertical="center" wrapText="1"/>
    </xf>
    <xf numFmtId="14" fontId="10" fillId="3" borderId="1" xfId="1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14" fontId="10" fillId="3" borderId="10" xfId="0" applyNumberFormat="1" applyFont="1" applyFill="1" applyBorder="1" applyAlignment="1">
      <alignment horizontal="center" vertical="center"/>
    </xf>
    <xf numFmtId="14" fontId="10" fillId="3" borderId="12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9" fontId="10" fillId="3" borderId="10" xfId="2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9" fontId="2" fillId="0" borderId="1" xfId="1" applyNumberFormat="1" applyFont="1" applyFill="1" applyBorder="1" applyAlignment="1">
      <alignment horizontal="center" vertical="center"/>
    </xf>
    <xf numFmtId="0" fontId="0" fillId="0" borderId="0" xfId="0" applyFont="1"/>
    <xf numFmtId="9" fontId="10" fillId="0" borderId="2" xfId="2" applyFont="1" applyFill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8" fillId="0" borderId="0" xfId="0" applyFont="1" applyAlignment="1">
      <alignment vertical="center"/>
    </xf>
    <xf numFmtId="0" fontId="0" fillId="0" borderId="0" xfId="0" applyAlignment="1">
      <alignment wrapText="1"/>
    </xf>
    <xf numFmtId="0" fontId="10" fillId="0" borderId="1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169" fontId="2" fillId="0" borderId="0" xfId="0" applyNumberFormat="1" applyFont="1"/>
    <xf numFmtId="0" fontId="0" fillId="0" borderId="16" xfId="0" applyBorder="1"/>
    <xf numFmtId="168" fontId="12" fillId="0" borderId="22" xfId="0" applyNumberFormat="1" applyFont="1" applyBorder="1" applyAlignment="1">
      <alignment vertical="center"/>
    </xf>
    <xf numFmtId="165" fontId="11" fillId="3" borderId="23" xfId="0" applyNumberFormat="1" applyFont="1" applyFill="1" applyBorder="1" applyAlignment="1">
      <alignment vertical="center" wrapText="1"/>
    </xf>
    <xf numFmtId="165" fontId="11" fillId="3" borderId="24" xfId="0" applyNumberFormat="1" applyFont="1" applyFill="1" applyBorder="1" applyAlignment="1">
      <alignment vertical="center" wrapText="1"/>
    </xf>
    <xf numFmtId="165" fontId="11" fillId="3" borderId="15" xfId="0" applyNumberFormat="1" applyFont="1" applyFill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9">
    <cellStyle name="Comma 2" xfId="4"/>
    <cellStyle name="Company Name_Worksheet in J: MARKETING Templates D&amp;T Templates Noviembre 2002 Informe Modelo" xfId="5"/>
    <cellStyle name="Currency 2" xfId="6"/>
    <cellStyle name="Moneda" xfId="1" builtinId="4"/>
    <cellStyle name="Normal" xfId="0" builtinId="0"/>
    <cellStyle name="Normal 2" xfId="7"/>
    <cellStyle name="Normal 3" xfId="3"/>
    <cellStyle name="Normal 4" xfId="8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318"/>
  <sheetViews>
    <sheetView tabSelected="1" topLeftCell="E1" zoomScale="60" zoomScaleNormal="60" zoomScaleSheetLayoutView="100" zoomScalePageLayoutView="95" workbookViewId="0">
      <selection activeCell="E2" sqref="E2"/>
    </sheetView>
  </sheetViews>
  <sheetFormatPr baseColWidth="10" defaultRowHeight="11.25" x14ac:dyDescent="0.2"/>
  <cols>
    <col min="1" max="1" width="8.7109375" style="1" customWidth="1"/>
    <col min="2" max="2" width="21.28515625" style="1" bestFit="1" customWidth="1"/>
    <col min="3" max="3" width="25" style="3" customWidth="1"/>
    <col min="4" max="4" width="23.28515625" style="1" bestFit="1" customWidth="1"/>
    <col min="5" max="5" width="24" style="1" customWidth="1"/>
    <col min="6" max="6" width="16.5703125" style="1" customWidth="1"/>
    <col min="7" max="7" width="30.42578125" style="2" customWidth="1"/>
    <col min="8" max="8" width="26.28515625" style="1" bestFit="1" customWidth="1"/>
    <col min="9" max="9" width="24.28515625" style="12" customWidth="1"/>
    <col min="10" max="10" width="19.85546875" style="1" customWidth="1"/>
    <col min="11" max="11" width="14.85546875" style="1" customWidth="1"/>
    <col min="12" max="12" width="22" style="1" customWidth="1"/>
    <col min="13" max="13" width="27.7109375" style="1" customWidth="1"/>
    <col min="14" max="14" width="84.5703125" style="2" customWidth="1"/>
    <col min="15" max="15" width="32.140625" style="1" customWidth="1"/>
    <col min="16" max="21" width="11.42578125" style="1"/>
    <col min="22" max="22" width="29.28515625" style="1" customWidth="1"/>
    <col min="23" max="16384" width="11.42578125" style="1"/>
  </cols>
  <sheetData>
    <row r="1" spans="1:28" s="48" customFormat="1" ht="93.75" customHeight="1" thickBot="1" x14ac:dyDescent="0.25">
      <c r="A1" s="64" t="s">
        <v>20</v>
      </c>
      <c r="B1" s="64" t="s">
        <v>0</v>
      </c>
      <c r="C1" s="65" t="s">
        <v>68</v>
      </c>
      <c r="D1" s="64" t="s">
        <v>1</v>
      </c>
      <c r="E1" s="64" t="s">
        <v>2</v>
      </c>
      <c r="F1" s="64" t="s">
        <v>3</v>
      </c>
      <c r="G1" s="64" t="s">
        <v>4</v>
      </c>
      <c r="H1" s="66" t="s">
        <v>5</v>
      </c>
      <c r="I1" s="67" t="s">
        <v>6</v>
      </c>
      <c r="J1" s="68" t="s">
        <v>18</v>
      </c>
      <c r="K1" s="64" t="s">
        <v>7</v>
      </c>
      <c r="L1" s="69" t="s">
        <v>69</v>
      </c>
      <c r="M1" s="69" t="s">
        <v>8</v>
      </c>
      <c r="N1" s="69" t="s">
        <v>9</v>
      </c>
    </row>
    <row r="2" spans="1:28" ht="204.75" customHeight="1" x14ac:dyDescent="0.2">
      <c r="A2" s="86">
        <v>1</v>
      </c>
      <c r="B2" s="8" t="s">
        <v>33</v>
      </c>
      <c r="C2" s="36">
        <v>31142647</v>
      </c>
      <c r="D2" s="37" t="s">
        <v>36</v>
      </c>
      <c r="E2" s="62" t="s">
        <v>10</v>
      </c>
      <c r="F2" s="114" t="s">
        <v>34</v>
      </c>
      <c r="G2" s="62" t="s">
        <v>35</v>
      </c>
      <c r="H2" s="103">
        <v>41971</v>
      </c>
      <c r="I2" s="38">
        <v>857180000</v>
      </c>
      <c r="J2" s="39" t="s">
        <v>11</v>
      </c>
      <c r="K2" s="102" t="s">
        <v>12</v>
      </c>
      <c r="L2" s="19">
        <v>0.5</v>
      </c>
      <c r="M2" s="106" t="s">
        <v>13</v>
      </c>
      <c r="N2" s="110" t="s">
        <v>87</v>
      </c>
    </row>
    <row r="3" spans="1:28" ht="142.5" x14ac:dyDescent="0.2">
      <c r="A3" s="86">
        <v>2</v>
      </c>
      <c r="B3" s="101" t="s">
        <v>37</v>
      </c>
      <c r="C3" s="41">
        <v>94331107</v>
      </c>
      <c r="D3" s="35" t="s">
        <v>36</v>
      </c>
      <c r="E3" s="8" t="s">
        <v>10</v>
      </c>
      <c r="F3" s="115" t="s">
        <v>38</v>
      </c>
      <c r="G3" s="8" t="s">
        <v>24</v>
      </c>
      <c r="H3" s="100">
        <v>42408</v>
      </c>
      <c r="I3" s="42">
        <v>1138800000</v>
      </c>
      <c r="J3" s="39" t="s">
        <v>11</v>
      </c>
      <c r="K3" s="9" t="s">
        <v>12</v>
      </c>
      <c r="L3" s="7">
        <v>0.5</v>
      </c>
      <c r="M3" s="11" t="s">
        <v>13</v>
      </c>
      <c r="N3" s="110" t="s">
        <v>103</v>
      </c>
    </row>
    <row r="4" spans="1:28" ht="409.5" x14ac:dyDescent="0.2">
      <c r="A4" s="86">
        <v>3</v>
      </c>
      <c r="B4" s="35" t="s">
        <v>45</v>
      </c>
      <c r="C4" s="36">
        <v>1114816880</v>
      </c>
      <c r="D4" s="35" t="s">
        <v>36</v>
      </c>
      <c r="E4" s="35" t="s">
        <v>10</v>
      </c>
      <c r="F4" s="115" t="s">
        <v>46</v>
      </c>
      <c r="G4" s="8" t="s">
        <v>47</v>
      </c>
      <c r="H4" s="44">
        <v>43528</v>
      </c>
      <c r="I4" s="42">
        <v>640575000</v>
      </c>
      <c r="J4" s="39" t="s">
        <v>11</v>
      </c>
      <c r="K4" s="40" t="s">
        <v>12</v>
      </c>
      <c r="L4" s="7">
        <v>0.5</v>
      </c>
      <c r="M4" s="7" t="s">
        <v>13</v>
      </c>
      <c r="N4" s="111" t="s">
        <v>104</v>
      </c>
    </row>
    <row r="5" spans="1:28" ht="346.5" customHeight="1" x14ac:dyDescent="0.2">
      <c r="A5" s="86">
        <v>4</v>
      </c>
      <c r="B5" s="59" t="s">
        <v>25</v>
      </c>
      <c r="C5" s="36" t="s">
        <v>26</v>
      </c>
      <c r="D5" s="35" t="s">
        <v>48</v>
      </c>
      <c r="E5" s="35" t="s">
        <v>49</v>
      </c>
      <c r="F5" s="115" t="s">
        <v>50</v>
      </c>
      <c r="G5" s="8" t="s">
        <v>51</v>
      </c>
      <c r="H5" s="44">
        <v>43801</v>
      </c>
      <c r="I5" s="42">
        <v>117186300</v>
      </c>
      <c r="J5" s="39" t="s">
        <v>11</v>
      </c>
      <c r="K5" s="40" t="s">
        <v>12</v>
      </c>
      <c r="L5" s="7">
        <v>0.5</v>
      </c>
      <c r="M5" s="7" t="s">
        <v>13</v>
      </c>
      <c r="N5" s="111" t="s">
        <v>106</v>
      </c>
    </row>
    <row r="6" spans="1:28" ht="409.5" x14ac:dyDescent="0.2">
      <c r="A6" s="86">
        <v>5</v>
      </c>
      <c r="B6" s="99" t="s">
        <v>65</v>
      </c>
      <c r="C6" s="45">
        <v>66650902</v>
      </c>
      <c r="D6" s="99" t="s">
        <v>36</v>
      </c>
      <c r="E6" s="29" t="s">
        <v>15</v>
      </c>
      <c r="F6" s="116" t="s">
        <v>66</v>
      </c>
      <c r="G6" s="29" t="s">
        <v>67</v>
      </c>
      <c r="H6" s="104">
        <v>43688</v>
      </c>
      <c r="I6" s="46">
        <v>244870046</v>
      </c>
      <c r="J6" s="39" t="s">
        <v>11</v>
      </c>
      <c r="K6" s="105" t="s">
        <v>12</v>
      </c>
      <c r="L6" s="20">
        <v>0.5</v>
      </c>
      <c r="M6" s="20" t="s">
        <v>13</v>
      </c>
      <c r="N6" s="110" t="s">
        <v>107</v>
      </c>
      <c r="O6" s="112"/>
    </row>
    <row r="7" spans="1:28" ht="348" customHeight="1" x14ac:dyDescent="0.2">
      <c r="A7" s="86">
        <v>6</v>
      </c>
      <c r="B7" s="59" t="s">
        <v>25</v>
      </c>
      <c r="C7" s="36" t="s">
        <v>26</v>
      </c>
      <c r="D7" s="35" t="s">
        <v>27</v>
      </c>
      <c r="E7" s="35" t="s">
        <v>15</v>
      </c>
      <c r="F7" s="115" t="s">
        <v>28</v>
      </c>
      <c r="G7" s="35" t="s">
        <v>29</v>
      </c>
      <c r="H7" s="44">
        <v>43881</v>
      </c>
      <c r="I7" s="42">
        <v>54157014</v>
      </c>
      <c r="J7" s="39" t="s">
        <v>11</v>
      </c>
      <c r="K7" s="40" t="s">
        <v>12</v>
      </c>
      <c r="L7" s="7">
        <v>0.5</v>
      </c>
      <c r="M7" s="7" t="s">
        <v>30</v>
      </c>
      <c r="N7" s="110" t="s">
        <v>108</v>
      </c>
    </row>
    <row r="8" spans="1:28" ht="128.25" x14ac:dyDescent="0.2">
      <c r="A8" s="86">
        <v>7</v>
      </c>
      <c r="B8" s="35" t="s">
        <v>64</v>
      </c>
      <c r="C8" s="36">
        <v>1114455735</v>
      </c>
      <c r="D8" s="35" t="s">
        <v>36</v>
      </c>
      <c r="E8" s="35" t="s">
        <v>58</v>
      </c>
      <c r="F8" s="115" t="s">
        <v>59</v>
      </c>
      <c r="G8" s="35" t="s">
        <v>35</v>
      </c>
      <c r="H8" s="44">
        <v>44509</v>
      </c>
      <c r="I8" s="46">
        <v>0</v>
      </c>
      <c r="J8" s="39" t="s">
        <v>11</v>
      </c>
      <c r="K8" s="40" t="s">
        <v>12</v>
      </c>
      <c r="L8" s="7">
        <v>0.5</v>
      </c>
      <c r="M8" s="7" t="s">
        <v>13</v>
      </c>
      <c r="N8" s="111" t="s">
        <v>77</v>
      </c>
    </row>
    <row r="9" spans="1:28" ht="126.75" customHeight="1" x14ac:dyDescent="0.2">
      <c r="A9" s="86">
        <v>8</v>
      </c>
      <c r="B9" s="35" t="s">
        <v>80</v>
      </c>
      <c r="C9" s="43">
        <v>1144167539</v>
      </c>
      <c r="D9" s="35" t="s">
        <v>36</v>
      </c>
      <c r="E9" s="35" t="s">
        <v>17</v>
      </c>
      <c r="F9" s="115" t="s">
        <v>81</v>
      </c>
      <c r="G9" s="8" t="s">
        <v>41</v>
      </c>
      <c r="H9" s="44">
        <v>44894</v>
      </c>
      <c r="I9" s="42">
        <v>42944191</v>
      </c>
      <c r="J9" s="39" t="s">
        <v>11</v>
      </c>
      <c r="K9" s="40" t="s">
        <v>12</v>
      </c>
      <c r="L9" s="7">
        <v>0.5</v>
      </c>
      <c r="M9" s="7" t="s">
        <v>16</v>
      </c>
      <c r="N9" s="110" t="s">
        <v>88</v>
      </c>
    </row>
    <row r="10" spans="1:28" ht="263.25" customHeight="1" x14ac:dyDescent="0.2">
      <c r="A10" s="86">
        <v>9</v>
      </c>
      <c r="B10" s="8" t="s">
        <v>82</v>
      </c>
      <c r="C10" s="36">
        <v>16866782</v>
      </c>
      <c r="D10" s="35" t="s">
        <v>36</v>
      </c>
      <c r="E10" s="8" t="s">
        <v>10</v>
      </c>
      <c r="F10" s="115" t="s">
        <v>86</v>
      </c>
      <c r="G10" s="8" t="s">
        <v>84</v>
      </c>
      <c r="H10" s="100">
        <v>43861</v>
      </c>
      <c r="I10" s="42">
        <v>3060525000</v>
      </c>
      <c r="J10" s="39" t="s">
        <v>11</v>
      </c>
      <c r="K10" s="9" t="s">
        <v>12</v>
      </c>
      <c r="L10" s="7">
        <v>0.5</v>
      </c>
      <c r="M10" s="11" t="s">
        <v>13</v>
      </c>
      <c r="N10" s="110" t="s">
        <v>105</v>
      </c>
    </row>
    <row r="11" spans="1:28" ht="138" customHeight="1" x14ac:dyDescent="0.2">
      <c r="A11" s="86">
        <v>10</v>
      </c>
      <c r="B11" s="8" t="s">
        <v>96</v>
      </c>
      <c r="C11" s="36">
        <v>66661427</v>
      </c>
      <c r="D11" s="35" t="s">
        <v>25</v>
      </c>
      <c r="E11" s="35" t="s">
        <v>14</v>
      </c>
      <c r="F11" s="115" t="s">
        <v>97</v>
      </c>
      <c r="G11" s="8" t="s">
        <v>95</v>
      </c>
      <c r="H11" s="100">
        <v>45309</v>
      </c>
      <c r="I11" s="42">
        <v>855637976</v>
      </c>
      <c r="J11" s="39" t="s">
        <v>11</v>
      </c>
      <c r="K11" s="9" t="s">
        <v>12</v>
      </c>
      <c r="L11" s="7">
        <v>0.5</v>
      </c>
      <c r="M11" s="11" t="s">
        <v>13</v>
      </c>
      <c r="N11" s="110" t="s">
        <v>109</v>
      </c>
    </row>
    <row r="12" spans="1:28" ht="126" customHeight="1" thickBot="1" x14ac:dyDescent="0.25">
      <c r="A12" s="86">
        <v>11</v>
      </c>
      <c r="B12" s="35" t="s">
        <v>93</v>
      </c>
      <c r="C12" s="43">
        <v>66661349</v>
      </c>
      <c r="D12" s="35" t="s">
        <v>25</v>
      </c>
      <c r="E12" s="35" t="s">
        <v>14</v>
      </c>
      <c r="F12" s="115" t="s">
        <v>92</v>
      </c>
      <c r="G12" s="8" t="s">
        <v>95</v>
      </c>
      <c r="H12" s="44">
        <v>45644</v>
      </c>
      <c r="I12" s="42">
        <v>200000000</v>
      </c>
      <c r="J12" s="39" t="s">
        <v>11</v>
      </c>
      <c r="K12" s="40" t="s">
        <v>12</v>
      </c>
      <c r="L12" s="7">
        <v>0.5</v>
      </c>
      <c r="M12" s="11" t="s">
        <v>13</v>
      </c>
      <c r="N12" s="110" t="s">
        <v>110</v>
      </c>
      <c r="O12" s="117"/>
      <c r="P12" s="32"/>
      <c r="Q12" s="30"/>
      <c r="R12" s="30"/>
      <c r="S12" s="30"/>
      <c r="T12" s="31"/>
      <c r="U12" s="33"/>
      <c r="V12" s="87">
        <f>SUM(I2:I10)</f>
        <v>6156237551</v>
      </c>
      <c r="W12" s="34"/>
      <c r="X12" s="30"/>
      <c r="Y12" s="30"/>
      <c r="Z12" s="30"/>
      <c r="AA12" s="31"/>
      <c r="AB12" s="109"/>
    </row>
    <row r="13" spans="1:28" ht="92.25" customHeight="1" x14ac:dyDescent="0.2">
      <c r="A13" s="86">
        <v>12</v>
      </c>
      <c r="B13" s="35" t="s">
        <v>99</v>
      </c>
      <c r="C13" s="36">
        <v>822002315</v>
      </c>
      <c r="D13" s="35" t="s">
        <v>36</v>
      </c>
      <c r="E13" s="8" t="s">
        <v>15</v>
      </c>
      <c r="F13" s="115" t="s">
        <v>101</v>
      </c>
      <c r="G13" s="8" t="s">
        <v>100</v>
      </c>
      <c r="H13" s="10">
        <v>45693</v>
      </c>
      <c r="I13" s="42">
        <v>100000000</v>
      </c>
      <c r="J13" s="39" t="s">
        <v>11</v>
      </c>
      <c r="K13" s="40" t="s">
        <v>12</v>
      </c>
      <c r="L13" s="7">
        <v>0.5</v>
      </c>
      <c r="M13" s="7" t="s">
        <v>30</v>
      </c>
      <c r="N13" s="110" t="s">
        <v>102</v>
      </c>
      <c r="O13" s="112"/>
    </row>
    <row r="14" spans="1:28" ht="79.5" customHeight="1" thickBot="1" x14ac:dyDescent="0.25">
      <c r="A14" s="30"/>
      <c r="B14" s="31"/>
      <c r="C14" s="32"/>
      <c r="D14" s="30"/>
      <c r="E14" s="30"/>
      <c r="F14" s="30"/>
      <c r="G14" s="31"/>
      <c r="H14" s="119"/>
      <c r="I14" s="120">
        <f>SUM(I2:I13)</f>
        <v>7311875527</v>
      </c>
      <c r="J14" s="121"/>
      <c r="K14" s="122"/>
      <c r="L14" s="122"/>
      <c r="M14" s="123"/>
      <c r="N14" s="22"/>
    </row>
    <row r="15" spans="1:28" ht="79.5" customHeight="1" thickBot="1" x14ac:dyDescent="0.25">
      <c r="A15" s="21"/>
      <c r="B15" s="22"/>
      <c r="C15" s="23"/>
      <c r="D15" s="21"/>
      <c r="E15" s="21"/>
      <c r="F15" s="21"/>
      <c r="G15" s="22"/>
      <c r="H15" s="24"/>
      <c r="I15" s="84">
        <f>I14-171343314</f>
        <v>7140532213</v>
      </c>
      <c r="J15" s="61" t="s">
        <v>55</v>
      </c>
      <c r="K15" s="21"/>
      <c r="L15" s="21"/>
      <c r="M15" s="21"/>
      <c r="N15" s="22"/>
    </row>
    <row r="16" spans="1:28" s="25" customFormat="1" ht="23.25" customHeight="1" x14ac:dyDescent="0.2">
      <c r="A16" s="4"/>
      <c r="B16" s="4"/>
      <c r="C16" s="4"/>
      <c r="D16" s="4"/>
      <c r="E16" s="4"/>
      <c r="F16" s="4"/>
      <c r="G16" s="4"/>
      <c r="H16" s="4"/>
      <c r="I16" s="118"/>
      <c r="J16" s="4"/>
      <c r="K16" s="4"/>
      <c r="L16" s="4"/>
      <c r="M16" s="4"/>
      <c r="N16" s="4"/>
    </row>
    <row r="18" ht="43.5" customHeight="1" x14ac:dyDescent="0.2"/>
    <row r="19" ht="43.5" customHeight="1" x14ac:dyDescent="0.2"/>
    <row r="20" ht="43.5" customHeight="1" x14ac:dyDescent="0.2"/>
    <row r="21" ht="43.5" customHeight="1" x14ac:dyDescent="0.2"/>
    <row r="22" ht="43.5" customHeight="1" x14ac:dyDescent="0.2"/>
    <row r="23" ht="43.5" customHeight="1" x14ac:dyDescent="0.2"/>
    <row r="24" ht="43.5" customHeight="1" x14ac:dyDescent="0.2"/>
    <row r="25" ht="43.5" customHeight="1" x14ac:dyDescent="0.2"/>
    <row r="26" ht="43.5" customHeight="1" x14ac:dyDescent="0.2"/>
    <row r="27" ht="43.5" customHeight="1" x14ac:dyDescent="0.2"/>
    <row r="28" ht="43.5" customHeight="1" x14ac:dyDescent="0.2"/>
    <row r="29" ht="43.5" customHeight="1" x14ac:dyDescent="0.2"/>
    <row r="30" ht="43.5" customHeight="1" x14ac:dyDescent="0.2"/>
    <row r="31" ht="43.5" customHeight="1" x14ac:dyDescent="0.2"/>
    <row r="32" ht="43.5" customHeight="1" x14ac:dyDescent="0.2"/>
    <row r="33" ht="43.5" customHeight="1" x14ac:dyDescent="0.2"/>
    <row r="34" ht="43.5" customHeight="1" x14ac:dyDescent="0.2"/>
    <row r="35" ht="43.5" customHeight="1" x14ac:dyDescent="0.2"/>
    <row r="36" ht="43.5" customHeight="1" x14ac:dyDescent="0.2"/>
    <row r="37" ht="43.5" customHeight="1" x14ac:dyDescent="0.2"/>
    <row r="38" ht="43.5" customHeight="1" x14ac:dyDescent="0.2"/>
    <row r="39" ht="43.5" customHeight="1" x14ac:dyDescent="0.2"/>
    <row r="40" ht="43.5" customHeight="1" x14ac:dyDescent="0.2"/>
    <row r="41" ht="43.5" customHeight="1" x14ac:dyDescent="0.2"/>
    <row r="42" ht="43.5" customHeight="1" x14ac:dyDescent="0.2"/>
    <row r="43" ht="43.5" customHeight="1" x14ac:dyDescent="0.2"/>
    <row r="44" ht="43.5" customHeight="1" x14ac:dyDescent="0.2"/>
    <row r="45" ht="43.5" customHeight="1" x14ac:dyDescent="0.2"/>
    <row r="46" ht="43.5" customHeight="1" x14ac:dyDescent="0.2"/>
    <row r="47" ht="43.5" customHeight="1" x14ac:dyDescent="0.2"/>
    <row r="48" ht="43.5" customHeight="1" x14ac:dyDescent="0.2"/>
    <row r="49" ht="43.5" customHeight="1" x14ac:dyDescent="0.2"/>
    <row r="50" ht="43.5" customHeight="1" x14ac:dyDescent="0.2"/>
    <row r="51" ht="43.5" customHeight="1" x14ac:dyDescent="0.2"/>
    <row r="52" ht="43.5" customHeight="1" x14ac:dyDescent="0.2"/>
    <row r="53" ht="43.5" customHeight="1" x14ac:dyDescent="0.2"/>
    <row r="54" ht="43.5" customHeight="1" x14ac:dyDescent="0.2"/>
    <row r="55" ht="43.5" customHeight="1" x14ac:dyDescent="0.2"/>
    <row r="56" ht="43.5" customHeight="1" x14ac:dyDescent="0.2"/>
    <row r="57" ht="43.5" customHeight="1" x14ac:dyDescent="0.2"/>
    <row r="58" ht="43.5" customHeight="1" x14ac:dyDescent="0.2"/>
    <row r="59" ht="43.5" customHeight="1" x14ac:dyDescent="0.2"/>
    <row r="60" ht="43.5" customHeight="1" x14ac:dyDescent="0.2"/>
    <row r="61" ht="43.5" customHeight="1" x14ac:dyDescent="0.2"/>
    <row r="62" ht="43.5" customHeight="1" x14ac:dyDescent="0.2"/>
    <row r="63" ht="43.5" customHeight="1" x14ac:dyDescent="0.2"/>
    <row r="64" ht="43.5" customHeight="1" x14ac:dyDescent="0.2"/>
    <row r="65" ht="43.5" customHeight="1" x14ac:dyDescent="0.2"/>
    <row r="66" ht="43.5" customHeight="1" x14ac:dyDescent="0.2"/>
    <row r="67" ht="43.5" customHeight="1" x14ac:dyDescent="0.2"/>
    <row r="68" ht="43.5" customHeight="1" x14ac:dyDescent="0.2"/>
    <row r="69" ht="43.5" customHeight="1" x14ac:dyDescent="0.2"/>
    <row r="70" ht="43.5" customHeight="1" x14ac:dyDescent="0.2"/>
    <row r="71" ht="43.5" customHeight="1" x14ac:dyDescent="0.2"/>
    <row r="72" ht="43.5" customHeight="1" x14ac:dyDescent="0.2"/>
    <row r="73" ht="43.5" customHeight="1" x14ac:dyDescent="0.2"/>
    <row r="74" ht="43.5" customHeight="1" x14ac:dyDescent="0.2"/>
    <row r="75" ht="43.5" customHeight="1" x14ac:dyDescent="0.2"/>
    <row r="76" ht="43.5" customHeight="1" x14ac:dyDescent="0.2"/>
    <row r="77" ht="43.5" customHeight="1" x14ac:dyDescent="0.2"/>
    <row r="78" ht="43.5" customHeight="1" x14ac:dyDescent="0.2"/>
    <row r="79" ht="43.5" customHeight="1" x14ac:dyDescent="0.2"/>
    <row r="80" ht="43.5" customHeight="1" x14ac:dyDescent="0.2"/>
    <row r="81" ht="43.5" customHeight="1" x14ac:dyDescent="0.2"/>
    <row r="82" ht="43.5" customHeight="1" x14ac:dyDescent="0.2"/>
    <row r="83" ht="43.5" customHeight="1" x14ac:dyDescent="0.2"/>
    <row r="84" ht="43.5" customHeight="1" x14ac:dyDescent="0.2"/>
    <row r="85" ht="43.5" customHeight="1" x14ac:dyDescent="0.2"/>
    <row r="86" ht="43.5" customHeight="1" x14ac:dyDescent="0.2"/>
    <row r="87" ht="43.5" customHeight="1" x14ac:dyDescent="0.2"/>
    <row r="88" ht="43.5" customHeight="1" x14ac:dyDescent="0.2"/>
    <row r="89" ht="43.5" customHeight="1" x14ac:dyDescent="0.2"/>
    <row r="90" ht="43.5" customHeight="1" x14ac:dyDescent="0.2"/>
    <row r="91" ht="43.5" customHeight="1" x14ac:dyDescent="0.2"/>
    <row r="92" ht="43.5" customHeight="1" x14ac:dyDescent="0.2"/>
    <row r="93" ht="43.5" customHeight="1" x14ac:dyDescent="0.2"/>
    <row r="94" ht="43.5" customHeight="1" x14ac:dyDescent="0.2"/>
    <row r="95" ht="43.5" customHeight="1" x14ac:dyDescent="0.2"/>
    <row r="96" ht="43.5" customHeight="1" x14ac:dyDescent="0.2"/>
    <row r="97" ht="43.5" customHeight="1" x14ac:dyDescent="0.2"/>
    <row r="98" ht="43.5" customHeight="1" x14ac:dyDescent="0.2"/>
    <row r="99" ht="43.5" customHeight="1" x14ac:dyDescent="0.2"/>
    <row r="100" ht="43.5" customHeight="1" x14ac:dyDescent="0.2"/>
    <row r="101" ht="43.5" customHeight="1" x14ac:dyDescent="0.2"/>
    <row r="102" ht="43.5" customHeight="1" x14ac:dyDescent="0.2"/>
    <row r="103" ht="43.5" customHeight="1" x14ac:dyDescent="0.2"/>
    <row r="104" ht="43.5" customHeight="1" x14ac:dyDescent="0.2"/>
    <row r="105" ht="43.5" customHeight="1" x14ac:dyDescent="0.2"/>
    <row r="106" ht="43.5" customHeight="1" x14ac:dyDescent="0.2"/>
    <row r="107" ht="43.5" customHeight="1" x14ac:dyDescent="0.2"/>
    <row r="108" ht="43.5" customHeight="1" x14ac:dyDescent="0.2"/>
    <row r="109" ht="43.5" customHeight="1" x14ac:dyDescent="0.2"/>
    <row r="110" ht="43.5" customHeight="1" x14ac:dyDescent="0.2"/>
    <row r="111" ht="43.5" customHeight="1" x14ac:dyDescent="0.2"/>
    <row r="112" ht="43.5" customHeight="1" x14ac:dyDescent="0.2"/>
    <row r="113" ht="43.5" customHeight="1" x14ac:dyDescent="0.2"/>
    <row r="114" ht="43.5" customHeight="1" x14ac:dyDescent="0.2"/>
    <row r="115" ht="43.5" customHeight="1" x14ac:dyDescent="0.2"/>
    <row r="116" ht="43.5" customHeight="1" x14ac:dyDescent="0.2"/>
    <row r="117" ht="43.5" customHeight="1" x14ac:dyDescent="0.2"/>
    <row r="118" ht="43.5" customHeight="1" x14ac:dyDescent="0.2"/>
    <row r="119" ht="43.5" customHeight="1" x14ac:dyDescent="0.2"/>
    <row r="120" ht="43.5" customHeight="1" x14ac:dyDescent="0.2"/>
    <row r="121" ht="43.5" customHeight="1" x14ac:dyDescent="0.2"/>
    <row r="122" ht="43.5" customHeight="1" x14ac:dyDescent="0.2"/>
    <row r="123" ht="43.5" customHeight="1" x14ac:dyDescent="0.2"/>
    <row r="124" ht="43.5" customHeight="1" x14ac:dyDescent="0.2"/>
    <row r="125" ht="43.5" customHeight="1" x14ac:dyDescent="0.2"/>
    <row r="126" ht="43.5" customHeight="1" x14ac:dyDescent="0.2"/>
    <row r="127" ht="43.5" customHeight="1" x14ac:dyDescent="0.2"/>
    <row r="128" ht="43.5" customHeight="1" x14ac:dyDescent="0.2"/>
    <row r="129" ht="43.5" customHeight="1" x14ac:dyDescent="0.2"/>
    <row r="130" ht="43.5" customHeight="1" x14ac:dyDescent="0.2"/>
    <row r="131" ht="43.5" customHeight="1" x14ac:dyDescent="0.2"/>
    <row r="132" ht="43.5" customHeight="1" x14ac:dyDescent="0.2"/>
    <row r="133" ht="43.5" customHeight="1" x14ac:dyDescent="0.2"/>
    <row r="134" ht="43.5" customHeight="1" x14ac:dyDescent="0.2"/>
    <row r="135" ht="43.5" customHeight="1" x14ac:dyDescent="0.2"/>
    <row r="136" ht="43.5" customHeight="1" x14ac:dyDescent="0.2"/>
    <row r="137" ht="43.5" customHeight="1" x14ac:dyDescent="0.2"/>
    <row r="138" ht="43.5" customHeight="1" x14ac:dyDescent="0.2"/>
    <row r="139" ht="43.5" customHeight="1" x14ac:dyDescent="0.2"/>
    <row r="140" ht="43.5" customHeight="1" x14ac:dyDescent="0.2"/>
    <row r="141" ht="43.5" customHeight="1" x14ac:dyDescent="0.2"/>
    <row r="142" ht="43.5" customHeight="1" x14ac:dyDescent="0.2"/>
    <row r="143" ht="43.5" customHeight="1" x14ac:dyDescent="0.2"/>
    <row r="144" ht="43.5" customHeight="1" x14ac:dyDescent="0.2"/>
    <row r="145" ht="43.5" customHeight="1" x14ac:dyDescent="0.2"/>
    <row r="146" ht="43.5" customHeight="1" x14ac:dyDescent="0.2"/>
    <row r="147" ht="43.5" customHeight="1" x14ac:dyDescent="0.2"/>
    <row r="148" ht="43.5" customHeight="1" x14ac:dyDescent="0.2"/>
    <row r="149" ht="43.5" customHeight="1" x14ac:dyDescent="0.2"/>
    <row r="150" ht="43.5" customHeight="1" x14ac:dyDescent="0.2"/>
    <row r="151" ht="43.5" customHeight="1" x14ac:dyDescent="0.2"/>
    <row r="152" ht="43.5" customHeight="1" x14ac:dyDescent="0.2"/>
    <row r="153" ht="43.5" customHeight="1" x14ac:dyDescent="0.2"/>
    <row r="154" ht="43.5" customHeight="1" x14ac:dyDescent="0.2"/>
    <row r="155" ht="43.5" customHeight="1" x14ac:dyDescent="0.2"/>
    <row r="156" ht="43.5" customHeight="1" x14ac:dyDescent="0.2"/>
    <row r="157" ht="43.5" customHeight="1" x14ac:dyDescent="0.2"/>
    <row r="158" ht="43.5" customHeight="1" x14ac:dyDescent="0.2"/>
    <row r="159" ht="43.5" customHeight="1" x14ac:dyDescent="0.2"/>
    <row r="160" ht="43.5" customHeight="1" x14ac:dyDescent="0.2"/>
    <row r="161" ht="43.5" customHeight="1" x14ac:dyDescent="0.2"/>
    <row r="162" ht="43.5" customHeight="1" x14ac:dyDescent="0.2"/>
    <row r="163" ht="43.5" customHeight="1" x14ac:dyDescent="0.2"/>
    <row r="164" ht="43.5" customHeight="1" x14ac:dyDescent="0.2"/>
    <row r="165" ht="43.5" customHeight="1" x14ac:dyDescent="0.2"/>
    <row r="166" ht="43.5" customHeight="1" x14ac:dyDescent="0.2"/>
    <row r="167" ht="43.5" customHeight="1" x14ac:dyDescent="0.2"/>
    <row r="168" ht="43.5" customHeight="1" x14ac:dyDescent="0.2"/>
    <row r="169" ht="43.5" customHeight="1" x14ac:dyDescent="0.2"/>
    <row r="170" ht="43.5" customHeight="1" x14ac:dyDescent="0.2"/>
    <row r="171" ht="43.5" customHeight="1" x14ac:dyDescent="0.2"/>
    <row r="172" ht="43.5" customHeight="1" x14ac:dyDescent="0.2"/>
    <row r="173" ht="43.5" customHeight="1" x14ac:dyDescent="0.2"/>
    <row r="174" ht="43.5" customHeight="1" x14ac:dyDescent="0.2"/>
    <row r="175" ht="43.5" customHeight="1" x14ac:dyDescent="0.2"/>
    <row r="176" ht="43.5" customHeight="1" x14ac:dyDescent="0.2"/>
    <row r="177" ht="43.5" customHeight="1" x14ac:dyDescent="0.2"/>
    <row r="178" ht="43.5" customHeight="1" x14ac:dyDescent="0.2"/>
    <row r="179" ht="43.5" customHeight="1" x14ac:dyDescent="0.2"/>
    <row r="180" ht="43.5" customHeight="1" x14ac:dyDescent="0.2"/>
    <row r="181" ht="43.5" customHeight="1" x14ac:dyDescent="0.2"/>
    <row r="182" ht="43.5" customHeight="1" x14ac:dyDescent="0.2"/>
    <row r="183" ht="43.5" customHeight="1" x14ac:dyDescent="0.2"/>
    <row r="184" ht="43.5" customHeight="1" x14ac:dyDescent="0.2"/>
    <row r="185" ht="43.5" customHeight="1" x14ac:dyDescent="0.2"/>
    <row r="186" ht="43.5" customHeight="1" x14ac:dyDescent="0.2"/>
    <row r="187" ht="43.5" customHeight="1" x14ac:dyDescent="0.2"/>
    <row r="188" ht="43.5" customHeight="1" x14ac:dyDescent="0.2"/>
    <row r="189" ht="43.5" customHeight="1" x14ac:dyDescent="0.2"/>
    <row r="190" ht="43.5" customHeight="1" x14ac:dyDescent="0.2"/>
    <row r="191" ht="43.5" customHeight="1" x14ac:dyDescent="0.2"/>
    <row r="192" ht="43.5" customHeight="1" x14ac:dyDescent="0.2"/>
    <row r="193" ht="43.5" customHeight="1" x14ac:dyDescent="0.2"/>
    <row r="194" ht="43.5" customHeight="1" x14ac:dyDescent="0.2"/>
    <row r="195" ht="43.5" customHeight="1" x14ac:dyDescent="0.2"/>
    <row r="196" ht="43.5" customHeight="1" x14ac:dyDescent="0.2"/>
    <row r="197" ht="43.5" customHeight="1" x14ac:dyDescent="0.2"/>
    <row r="198" ht="43.5" customHeight="1" x14ac:dyDescent="0.2"/>
    <row r="199" ht="43.5" customHeight="1" x14ac:dyDescent="0.2"/>
    <row r="200" ht="43.5" customHeight="1" x14ac:dyDescent="0.2"/>
    <row r="201" ht="43.5" customHeight="1" x14ac:dyDescent="0.2"/>
    <row r="202" ht="43.5" customHeight="1" x14ac:dyDescent="0.2"/>
    <row r="203" ht="43.5" customHeight="1" x14ac:dyDescent="0.2"/>
    <row r="204" ht="43.5" customHeight="1" x14ac:dyDescent="0.2"/>
    <row r="205" ht="43.5" customHeight="1" x14ac:dyDescent="0.2"/>
    <row r="206" ht="43.5" customHeight="1" x14ac:dyDescent="0.2"/>
    <row r="207" ht="43.5" customHeight="1" x14ac:dyDescent="0.2"/>
    <row r="208" ht="43.5" customHeight="1" x14ac:dyDescent="0.2"/>
    <row r="209" ht="43.5" customHeight="1" x14ac:dyDescent="0.2"/>
    <row r="210" ht="43.5" customHeight="1" x14ac:dyDescent="0.2"/>
    <row r="211" ht="43.5" customHeight="1" x14ac:dyDescent="0.2"/>
    <row r="212" ht="43.5" customHeight="1" x14ac:dyDescent="0.2"/>
    <row r="213" ht="43.5" customHeight="1" x14ac:dyDescent="0.2"/>
    <row r="214" ht="43.5" customHeight="1" x14ac:dyDescent="0.2"/>
    <row r="215" ht="43.5" customHeight="1" x14ac:dyDescent="0.2"/>
    <row r="216" ht="43.5" customHeight="1" x14ac:dyDescent="0.2"/>
    <row r="217" ht="43.5" customHeight="1" x14ac:dyDescent="0.2"/>
    <row r="218" ht="43.5" customHeight="1" x14ac:dyDescent="0.2"/>
    <row r="219" ht="43.5" customHeight="1" x14ac:dyDescent="0.2"/>
    <row r="220" ht="43.5" customHeight="1" x14ac:dyDescent="0.2"/>
    <row r="221" ht="43.5" customHeight="1" x14ac:dyDescent="0.2"/>
    <row r="222" ht="43.5" customHeight="1" x14ac:dyDescent="0.2"/>
    <row r="223" ht="43.5" customHeight="1" x14ac:dyDescent="0.2"/>
    <row r="224" ht="43.5" customHeight="1" x14ac:dyDescent="0.2"/>
    <row r="225" ht="43.5" customHeight="1" x14ac:dyDescent="0.2"/>
    <row r="226" ht="43.5" customHeight="1" x14ac:dyDescent="0.2"/>
    <row r="227" ht="43.5" customHeight="1" x14ac:dyDescent="0.2"/>
    <row r="228" ht="43.5" customHeight="1" x14ac:dyDescent="0.2"/>
    <row r="229" ht="43.5" customHeight="1" x14ac:dyDescent="0.2"/>
    <row r="230" ht="43.5" customHeight="1" x14ac:dyDescent="0.2"/>
    <row r="231" ht="43.5" customHeight="1" x14ac:dyDescent="0.2"/>
    <row r="232" ht="43.5" customHeight="1" x14ac:dyDescent="0.2"/>
    <row r="233" ht="43.5" customHeight="1" x14ac:dyDescent="0.2"/>
    <row r="234" ht="43.5" customHeight="1" x14ac:dyDescent="0.2"/>
    <row r="235" ht="43.5" customHeight="1" x14ac:dyDescent="0.2"/>
    <row r="236" ht="43.5" customHeight="1" x14ac:dyDescent="0.2"/>
    <row r="237" ht="43.5" customHeight="1" x14ac:dyDescent="0.2"/>
    <row r="238" ht="43.5" customHeight="1" x14ac:dyDescent="0.2"/>
    <row r="239" ht="43.5" customHeight="1" x14ac:dyDescent="0.2"/>
    <row r="240" ht="43.5" customHeight="1" x14ac:dyDescent="0.2"/>
    <row r="241" ht="43.5" customHeight="1" x14ac:dyDescent="0.2"/>
    <row r="242" ht="43.5" customHeight="1" x14ac:dyDescent="0.2"/>
    <row r="243" ht="43.5" customHeight="1" x14ac:dyDescent="0.2"/>
    <row r="244" ht="43.5" customHeight="1" x14ac:dyDescent="0.2"/>
    <row r="245" ht="43.5" customHeight="1" x14ac:dyDescent="0.2"/>
    <row r="246" ht="43.5" customHeight="1" x14ac:dyDescent="0.2"/>
    <row r="247" ht="43.5" customHeight="1" x14ac:dyDescent="0.2"/>
    <row r="248" ht="43.5" customHeight="1" x14ac:dyDescent="0.2"/>
    <row r="249" ht="43.5" customHeight="1" x14ac:dyDescent="0.2"/>
    <row r="250" ht="43.5" customHeight="1" x14ac:dyDescent="0.2"/>
    <row r="251" ht="43.5" customHeight="1" x14ac:dyDescent="0.2"/>
    <row r="252" ht="43.5" customHeight="1" x14ac:dyDescent="0.2"/>
    <row r="253" ht="43.5" customHeight="1" x14ac:dyDescent="0.2"/>
    <row r="254" ht="43.5" customHeight="1" x14ac:dyDescent="0.2"/>
    <row r="255" ht="43.5" customHeight="1" x14ac:dyDescent="0.2"/>
    <row r="256" ht="43.5" customHeight="1" x14ac:dyDescent="0.2"/>
    <row r="257" ht="43.5" customHeight="1" x14ac:dyDescent="0.2"/>
    <row r="258" ht="43.5" customHeight="1" x14ac:dyDescent="0.2"/>
    <row r="259" ht="43.5" customHeight="1" x14ac:dyDescent="0.2"/>
    <row r="260" ht="43.5" customHeight="1" x14ac:dyDescent="0.2"/>
    <row r="261" ht="43.5" customHeight="1" x14ac:dyDescent="0.2"/>
    <row r="262" ht="43.5" customHeight="1" x14ac:dyDescent="0.2"/>
    <row r="263" ht="43.5" customHeight="1" x14ac:dyDescent="0.2"/>
    <row r="264" ht="43.5" customHeight="1" x14ac:dyDescent="0.2"/>
    <row r="265" ht="43.5" customHeight="1" x14ac:dyDescent="0.2"/>
    <row r="266" ht="43.5" customHeight="1" x14ac:dyDescent="0.2"/>
    <row r="267" ht="43.5" customHeight="1" x14ac:dyDescent="0.2"/>
    <row r="268" ht="43.5" customHeight="1" x14ac:dyDescent="0.2"/>
    <row r="269" ht="43.5" customHeight="1" x14ac:dyDescent="0.2"/>
    <row r="270" ht="43.5" customHeight="1" x14ac:dyDescent="0.2"/>
    <row r="271" ht="43.5" customHeight="1" x14ac:dyDescent="0.2"/>
    <row r="272" ht="43.5" customHeight="1" x14ac:dyDescent="0.2"/>
    <row r="273" ht="43.5" customHeight="1" x14ac:dyDescent="0.2"/>
    <row r="274" ht="43.5" customHeight="1" x14ac:dyDescent="0.2"/>
    <row r="275" ht="43.5" customHeight="1" x14ac:dyDescent="0.2"/>
    <row r="276" ht="43.5" customHeight="1" x14ac:dyDescent="0.2"/>
    <row r="277" ht="43.5" customHeight="1" x14ac:dyDescent="0.2"/>
    <row r="278" ht="43.5" customHeight="1" x14ac:dyDescent="0.2"/>
    <row r="279" ht="43.5" customHeight="1" x14ac:dyDescent="0.2"/>
    <row r="280" ht="43.5" customHeight="1" x14ac:dyDescent="0.2"/>
    <row r="281" ht="43.5" customHeight="1" x14ac:dyDescent="0.2"/>
    <row r="282" ht="43.5" customHeight="1" x14ac:dyDescent="0.2"/>
    <row r="283" ht="43.5" customHeight="1" x14ac:dyDescent="0.2"/>
    <row r="284" ht="43.5" customHeight="1" x14ac:dyDescent="0.2"/>
    <row r="285" ht="43.5" customHeight="1" x14ac:dyDescent="0.2"/>
    <row r="286" ht="43.5" customHeight="1" x14ac:dyDescent="0.2"/>
    <row r="287" ht="43.5" customHeight="1" x14ac:dyDescent="0.2"/>
    <row r="288" ht="43.5" customHeight="1" x14ac:dyDescent="0.2"/>
    <row r="289" ht="43.5" customHeight="1" x14ac:dyDescent="0.2"/>
    <row r="290" ht="43.5" customHeight="1" x14ac:dyDescent="0.2"/>
    <row r="291" ht="43.5" customHeight="1" x14ac:dyDescent="0.2"/>
    <row r="292" ht="43.5" customHeight="1" x14ac:dyDescent="0.2"/>
    <row r="293" ht="43.5" customHeight="1" x14ac:dyDescent="0.2"/>
    <row r="294" ht="43.5" customHeight="1" x14ac:dyDescent="0.2"/>
    <row r="295" ht="43.5" customHeight="1" x14ac:dyDescent="0.2"/>
    <row r="296" ht="43.5" customHeight="1" x14ac:dyDescent="0.2"/>
    <row r="297" ht="43.5" customHeight="1" x14ac:dyDescent="0.2"/>
    <row r="298" ht="43.5" customHeight="1" x14ac:dyDescent="0.2"/>
    <row r="299" ht="43.5" customHeight="1" x14ac:dyDescent="0.2"/>
    <row r="300" ht="43.5" customHeight="1" x14ac:dyDescent="0.2"/>
    <row r="301" ht="43.5" customHeight="1" x14ac:dyDescent="0.2"/>
    <row r="302" ht="43.5" customHeight="1" x14ac:dyDescent="0.2"/>
    <row r="303" ht="43.5" customHeight="1" x14ac:dyDescent="0.2"/>
    <row r="304" ht="43.5" customHeight="1" x14ac:dyDescent="0.2"/>
    <row r="305" ht="43.5" customHeight="1" x14ac:dyDescent="0.2"/>
    <row r="306" ht="43.5" customHeight="1" x14ac:dyDescent="0.2"/>
    <row r="307" ht="43.5" customHeight="1" x14ac:dyDescent="0.2"/>
    <row r="308" ht="43.5" customHeight="1" x14ac:dyDescent="0.2"/>
    <row r="309" ht="43.5" customHeight="1" x14ac:dyDescent="0.2"/>
    <row r="310" ht="43.5" customHeight="1" x14ac:dyDescent="0.2"/>
    <row r="311" ht="43.5" customHeight="1" x14ac:dyDescent="0.2"/>
    <row r="312" ht="43.5" customHeight="1" x14ac:dyDescent="0.2"/>
    <row r="313" ht="43.5" customHeight="1" x14ac:dyDescent="0.2"/>
    <row r="314" ht="43.5" customHeight="1" x14ac:dyDescent="0.2"/>
    <row r="315" ht="43.5" customHeight="1" x14ac:dyDescent="0.2"/>
    <row r="316" ht="43.5" customHeight="1" x14ac:dyDescent="0.2"/>
    <row r="317" ht="43.5" customHeight="1" x14ac:dyDescent="0.2"/>
    <row r="318" ht="43.5" customHeight="1" x14ac:dyDescent="0.2"/>
  </sheetData>
  <autoFilter ref="A1:N15">
    <sortState ref="O2:AB14">
      <sortCondition ref="S1:S14"/>
    </sortState>
  </autoFilter>
  <phoneticPr fontId="17" type="noConversion"/>
  <pageMargins left="0.7" right="0.7" top="0.75" bottom="0.75" header="0.3" footer="0.3"/>
  <pageSetup paperSize="5" fitToHeight="0" orientation="landscape" r:id="rId1"/>
  <headerFooter>
    <oddHeader xml:space="preserve">&amp;C&amp;16INFORME DE PROCESOS JUDICIALES DE 1A INSTANCIA DEL HOSPITAL SAN RAFAEL E.S.E DE EL CERRITO&amp;R   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201"/>
  <sheetViews>
    <sheetView zoomScale="60" zoomScaleNormal="60" zoomScaleSheetLayoutView="100" zoomScalePageLayoutView="80" workbookViewId="0"/>
  </sheetViews>
  <sheetFormatPr baseColWidth="10" defaultRowHeight="12.75" x14ac:dyDescent="0.2"/>
  <cols>
    <col min="1" max="1" width="9.28515625" style="4" customWidth="1"/>
    <col min="2" max="2" width="20.28515625" style="4" bestFit="1" customWidth="1"/>
    <col min="3" max="3" width="24.42578125" style="4" customWidth="1"/>
    <col min="4" max="4" width="17.7109375" style="4" customWidth="1"/>
    <col min="5" max="6" width="17.42578125" style="4" customWidth="1"/>
    <col min="7" max="7" width="59.140625" style="6" customWidth="1"/>
    <col min="8" max="8" width="14.140625" style="4" customWidth="1"/>
    <col min="9" max="9" width="26.85546875" style="4" customWidth="1"/>
    <col min="10" max="10" width="14.140625" style="4" customWidth="1"/>
    <col min="11" max="11" width="11.140625" style="4" customWidth="1"/>
    <col min="12" max="12" width="20" style="4" bestFit="1" customWidth="1"/>
    <col min="13" max="13" width="21.5703125" style="4" customWidth="1"/>
    <col min="14" max="14" width="64.28515625" style="6" customWidth="1"/>
    <col min="15" max="16384" width="11.42578125" style="4"/>
  </cols>
  <sheetData>
    <row r="1" spans="1:14" ht="73.5" customHeight="1" x14ac:dyDescent="0.2">
      <c r="A1" s="13" t="s">
        <v>20</v>
      </c>
      <c r="B1" s="14" t="s">
        <v>0</v>
      </c>
      <c r="C1" s="65" t="s">
        <v>68</v>
      </c>
      <c r="D1" s="14" t="s">
        <v>1</v>
      </c>
      <c r="E1" s="14" t="s">
        <v>2</v>
      </c>
      <c r="F1" s="14" t="s">
        <v>3</v>
      </c>
      <c r="G1" s="14" t="s">
        <v>4</v>
      </c>
      <c r="H1" s="15" t="s">
        <v>5</v>
      </c>
      <c r="I1" s="16" t="s">
        <v>6</v>
      </c>
      <c r="J1" s="17" t="s">
        <v>18</v>
      </c>
      <c r="K1" s="14" t="s">
        <v>7</v>
      </c>
      <c r="L1" s="18" t="s">
        <v>19</v>
      </c>
      <c r="M1" s="18" t="s">
        <v>8</v>
      </c>
      <c r="N1" s="28" t="s">
        <v>9</v>
      </c>
    </row>
    <row r="2" spans="1:14" s="5" customFormat="1" ht="81.75" customHeight="1" x14ac:dyDescent="0.2">
      <c r="A2" s="40">
        <v>1</v>
      </c>
      <c r="B2" s="8" t="s">
        <v>31</v>
      </c>
      <c r="C2" s="36">
        <v>66659228</v>
      </c>
      <c r="D2" s="35" t="s">
        <v>36</v>
      </c>
      <c r="E2" s="8" t="s">
        <v>10</v>
      </c>
      <c r="F2" s="115" t="s">
        <v>32</v>
      </c>
      <c r="G2" s="8" t="s">
        <v>57</v>
      </c>
      <c r="H2" s="10">
        <v>41459</v>
      </c>
      <c r="I2" s="46">
        <v>1494675000</v>
      </c>
      <c r="J2" s="39" t="s">
        <v>11</v>
      </c>
      <c r="K2" s="9" t="s">
        <v>12</v>
      </c>
      <c r="L2" s="7">
        <v>0.5</v>
      </c>
      <c r="M2" s="60" t="s">
        <v>13</v>
      </c>
      <c r="N2" s="27" t="s">
        <v>56</v>
      </c>
    </row>
    <row r="3" spans="1:14" s="1" customFormat="1" ht="279" customHeight="1" x14ac:dyDescent="0.2">
      <c r="A3" s="40">
        <v>2</v>
      </c>
      <c r="B3" s="35" t="s">
        <v>39</v>
      </c>
      <c r="C3" s="43">
        <v>1121863780</v>
      </c>
      <c r="D3" s="35" t="s">
        <v>36</v>
      </c>
      <c r="E3" s="35" t="s">
        <v>17</v>
      </c>
      <c r="F3" s="115" t="s">
        <v>40</v>
      </c>
      <c r="G3" s="8" t="s">
        <v>41</v>
      </c>
      <c r="H3" s="44">
        <v>42489</v>
      </c>
      <c r="I3" s="42">
        <v>35000000</v>
      </c>
      <c r="J3" s="39" t="s">
        <v>11</v>
      </c>
      <c r="K3" s="40" t="s">
        <v>12</v>
      </c>
      <c r="L3" s="7">
        <v>0.5</v>
      </c>
      <c r="M3" s="7" t="s">
        <v>16</v>
      </c>
      <c r="N3" s="63" t="s">
        <v>79</v>
      </c>
    </row>
    <row r="4" spans="1:14" s="1" customFormat="1" ht="409.6" customHeight="1" x14ac:dyDescent="0.2">
      <c r="A4" s="93">
        <v>3</v>
      </c>
      <c r="B4" s="35" t="s">
        <v>53</v>
      </c>
      <c r="C4" s="36">
        <v>66659263</v>
      </c>
      <c r="D4" s="35" t="s">
        <v>36</v>
      </c>
      <c r="E4" s="35" t="s">
        <v>14</v>
      </c>
      <c r="F4" s="115" t="s">
        <v>54</v>
      </c>
      <c r="G4" s="35" t="s">
        <v>52</v>
      </c>
      <c r="H4" s="44">
        <v>44405</v>
      </c>
      <c r="I4" s="42">
        <v>78963034</v>
      </c>
      <c r="J4" s="39" t="s">
        <v>11</v>
      </c>
      <c r="K4" s="40" t="s">
        <v>12</v>
      </c>
      <c r="L4" s="7">
        <v>0.5</v>
      </c>
      <c r="M4" s="7" t="s">
        <v>13</v>
      </c>
      <c r="N4" s="47" t="s">
        <v>89</v>
      </c>
    </row>
    <row r="5" spans="1:14" s="1" customFormat="1" ht="302.25" customHeight="1" x14ac:dyDescent="0.2">
      <c r="A5" s="86">
        <v>4</v>
      </c>
      <c r="B5" s="35" t="s">
        <v>42</v>
      </c>
      <c r="C5" s="43">
        <v>1114837111</v>
      </c>
      <c r="D5" s="35" t="s">
        <v>36</v>
      </c>
      <c r="E5" s="35" t="s">
        <v>10</v>
      </c>
      <c r="F5" s="115" t="s">
        <v>43</v>
      </c>
      <c r="G5" s="8" t="s">
        <v>44</v>
      </c>
      <c r="H5" s="44">
        <v>43136</v>
      </c>
      <c r="I5" s="42">
        <v>284700000</v>
      </c>
      <c r="J5" s="39" t="s">
        <v>11</v>
      </c>
      <c r="K5" s="40" t="s">
        <v>12</v>
      </c>
      <c r="L5" s="7">
        <v>0.5</v>
      </c>
      <c r="M5" s="7" t="s">
        <v>13</v>
      </c>
      <c r="N5" s="47" t="s">
        <v>98</v>
      </c>
    </row>
    <row r="6" spans="1:14" s="57" customFormat="1" ht="88.5" customHeight="1" x14ac:dyDescent="0.2">
      <c r="G6" s="94"/>
      <c r="I6" s="96">
        <f>SUM(I2:I5)</f>
        <v>1893338034</v>
      </c>
      <c r="J6" s="94"/>
    </row>
    <row r="7" spans="1:14" s="57" customFormat="1" ht="15" x14ac:dyDescent="0.2">
      <c r="I7" s="95"/>
    </row>
    <row r="8" spans="1:14" s="57" customFormat="1" ht="15" x14ac:dyDescent="0.2">
      <c r="I8" s="58"/>
    </row>
    <row r="9" spans="1:14" s="56" customFormat="1" ht="30" customHeight="1" x14ac:dyDescent="0.25">
      <c r="A9" s="55"/>
      <c r="B9" s="5"/>
      <c r="C9" s="5"/>
      <c r="D9" s="5"/>
      <c r="E9" s="5"/>
      <c r="F9" s="5"/>
      <c r="G9" s="5"/>
      <c r="H9" s="5"/>
      <c r="I9" s="97">
        <v>7140532213</v>
      </c>
      <c r="J9" s="124" t="s">
        <v>78</v>
      </c>
      <c r="K9" s="5"/>
      <c r="L9" s="5"/>
      <c r="M9" s="5"/>
      <c r="N9" s="5"/>
    </row>
    <row r="10" spans="1:14" s="56" customFormat="1" ht="27.75" customHeight="1" x14ac:dyDescent="0.25">
      <c r="A10" s="55"/>
      <c r="B10" s="5"/>
      <c r="C10" s="5"/>
      <c r="D10" s="5"/>
      <c r="E10" s="5"/>
      <c r="F10" s="5"/>
      <c r="G10" s="5"/>
      <c r="H10" s="5"/>
      <c r="I10" s="97">
        <v>1893338034</v>
      </c>
      <c r="J10" s="125"/>
      <c r="K10" s="5"/>
      <c r="L10" s="5"/>
      <c r="M10" s="5"/>
      <c r="N10" s="5"/>
    </row>
    <row r="11" spans="1:14" s="56" customFormat="1" ht="26.25" customHeight="1" x14ac:dyDescent="0.2">
      <c r="A11" s="55"/>
      <c r="B11" s="5"/>
      <c r="C11" s="5"/>
      <c r="D11" s="5"/>
      <c r="E11" s="5"/>
      <c r="F11" s="5"/>
      <c r="G11" s="5"/>
      <c r="H11" s="5"/>
      <c r="I11" s="98">
        <f>I9+I10</f>
        <v>9033870247</v>
      </c>
      <c r="J11" s="126"/>
      <c r="K11" s="5"/>
      <c r="L11" s="5"/>
      <c r="M11" s="5"/>
      <c r="N11" s="5"/>
    </row>
    <row r="12" spans="1:14" s="56" customFormat="1" x14ac:dyDescent="0.2">
      <c r="A12" s="5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43.5" customHeight="1" x14ac:dyDescent="0.2">
      <c r="K13" s="25"/>
      <c r="L13" s="25"/>
      <c r="M13" s="25"/>
      <c r="N13" s="26"/>
    </row>
    <row r="14" spans="1:14" ht="43.5" customHeight="1" x14ac:dyDescent="0.2"/>
    <row r="15" spans="1:14" ht="43.5" customHeight="1" x14ac:dyDescent="0.2"/>
    <row r="16" spans="1:14" ht="43.5" customHeight="1" x14ac:dyDescent="0.2"/>
    <row r="17" ht="43.5" customHeight="1" x14ac:dyDescent="0.2"/>
    <row r="18" ht="43.5" customHeight="1" x14ac:dyDescent="0.2"/>
    <row r="19" ht="43.5" customHeight="1" x14ac:dyDescent="0.2"/>
    <row r="20" ht="43.5" customHeight="1" x14ac:dyDescent="0.2"/>
    <row r="21" ht="43.5" customHeight="1" x14ac:dyDescent="0.2"/>
    <row r="22" ht="43.5" customHeight="1" x14ac:dyDescent="0.2"/>
    <row r="23" ht="43.5" customHeight="1" x14ac:dyDescent="0.2"/>
    <row r="24" ht="43.5" customHeight="1" x14ac:dyDescent="0.2"/>
    <row r="25" ht="43.5" customHeight="1" x14ac:dyDescent="0.2"/>
    <row r="26" ht="43.5" customHeight="1" x14ac:dyDescent="0.2"/>
    <row r="27" ht="43.5" customHeight="1" x14ac:dyDescent="0.2"/>
    <row r="28" ht="43.5" customHeight="1" x14ac:dyDescent="0.2"/>
    <row r="29" ht="43.5" customHeight="1" x14ac:dyDescent="0.2"/>
    <row r="30" ht="43.5" customHeight="1" x14ac:dyDescent="0.2"/>
    <row r="31" ht="43.5" customHeight="1" x14ac:dyDescent="0.2"/>
    <row r="32" ht="43.5" customHeight="1" x14ac:dyDescent="0.2"/>
    <row r="33" ht="43.5" customHeight="1" x14ac:dyDescent="0.2"/>
    <row r="34" ht="43.5" customHeight="1" x14ac:dyDescent="0.2"/>
    <row r="35" ht="43.5" customHeight="1" x14ac:dyDescent="0.2"/>
    <row r="36" ht="43.5" customHeight="1" x14ac:dyDescent="0.2"/>
    <row r="37" ht="43.5" customHeight="1" x14ac:dyDescent="0.2"/>
    <row r="38" ht="43.5" customHeight="1" x14ac:dyDescent="0.2"/>
    <row r="39" ht="43.5" customHeight="1" x14ac:dyDescent="0.2"/>
    <row r="40" ht="43.5" customHeight="1" x14ac:dyDescent="0.2"/>
    <row r="41" ht="43.5" customHeight="1" x14ac:dyDescent="0.2"/>
    <row r="42" ht="43.5" customHeight="1" x14ac:dyDescent="0.2"/>
    <row r="43" ht="43.5" customHeight="1" x14ac:dyDescent="0.2"/>
    <row r="44" ht="43.5" customHeight="1" x14ac:dyDescent="0.2"/>
    <row r="45" ht="43.5" customHeight="1" x14ac:dyDescent="0.2"/>
    <row r="46" ht="43.5" customHeight="1" x14ac:dyDescent="0.2"/>
    <row r="47" ht="43.5" customHeight="1" x14ac:dyDescent="0.2"/>
    <row r="48" ht="43.5" customHeight="1" x14ac:dyDescent="0.2"/>
    <row r="49" ht="43.5" customHeight="1" x14ac:dyDescent="0.2"/>
    <row r="50" ht="43.5" customHeight="1" x14ac:dyDescent="0.2"/>
    <row r="51" ht="43.5" customHeight="1" x14ac:dyDescent="0.2"/>
    <row r="52" ht="43.5" customHeight="1" x14ac:dyDescent="0.2"/>
    <row r="53" ht="43.5" customHeight="1" x14ac:dyDescent="0.2"/>
    <row r="54" ht="43.5" customHeight="1" x14ac:dyDescent="0.2"/>
    <row r="55" ht="43.5" customHeight="1" x14ac:dyDescent="0.2"/>
    <row r="56" ht="43.5" customHeight="1" x14ac:dyDescent="0.2"/>
    <row r="57" ht="43.5" customHeight="1" x14ac:dyDescent="0.2"/>
    <row r="58" ht="43.5" customHeight="1" x14ac:dyDescent="0.2"/>
    <row r="59" ht="43.5" customHeight="1" x14ac:dyDescent="0.2"/>
    <row r="60" ht="43.5" customHeight="1" x14ac:dyDescent="0.2"/>
    <row r="61" ht="43.5" customHeight="1" x14ac:dyDescent="0.2"/>
    <row r="62" ht="43.5" customHeight="1" x14ac:dyDescent="0.2"/>
    <row r="63" ht="43.5" customHeight="1" x14ac:dyDescent="0.2"/>
    <row r="64" ht="43.5" customHeight="1" x14ac:dyDescent="0.2"/>
    <row r="65" ht="43.5" customHeight="1" x14ac:dyDescent="0.2"/>
    <row r="66" ht="43.5" customHeight="1" x14ac:dyDescent="0.2"/>
    <row r="67" ht="43.5" customHeight="1" x14ac:dyDescent="0.2"/>
    <row r="68" ht="43.5" customHeight="1" x14ac:dyDescent="0.2"/>
    <row r="69" ht="43.5" customHeight="1" x14ac:dyDescent="0.2"/>
    <row r="70" ht="43.5" customHeight="1" x14ac:dyDescent="0.2"/>
    <row r="71" ht="43.5" customHeight="1" x14ac:dyDescent="0.2"/>
    <row r="72" ht="43.5" customHeight="1" x14ac:dyDescent="0.2"/>
    <row r="73" ht="43.5" customHeight="1" x14ac:dyDescent="0.2"/>
    <row r="74" ht="43.5" customHeight="1" x14ac:dyDescent="0.2"/>
    <row r="75" ht="43.5" customHeight="1" x14ac:dyDescent="0.2"/>
    <row r="76" ht="43.5" customHeight="1" x14ac:dyDescent="0.2"/>
    <row r="77" ht="43.5" customHeight="1" x14ac:dyDescent="0.2"/>
    <row r="78" ht="43.5" customHeight="1" x14ac:dyDescent="0.2"/>
    <row r="79" ht="43.5" customHeight="1" x14ac:dyDescent="0.2"/>
    <row r="80" ht="43.5" customHeight="1" x14ac:dyDescent="0.2"/>
    <row r="81" ht="43.5" customHeight="1" x14ac:dyDescent="0.2"/>
    <row r="82" ht="43.5" customHeight="1" x14ac:dyDescent="0.2"/>
    <row r="83" ht="43.5" customHeight="1" x14ac:dyDescent="0.2"/>
    <row r="84" ht="43.5" customHeight="1" x14ac:dyDescent="0.2"/>
    <row r="85" ht="43.5" customHeight="1" x14ac:dyDescent="0.2"/>
    <row r="86" ht="43.5" customHeight="1" x14ac:dyDescent="0.2"/>
    <row r="87" ht="43.5" customHeight="1" x14ac:dyDescent="0.2"/>
    <row r="88" ht="43.5" customHeight="1" x14ac:dyDescent="0.2"/>
    <row r="89" ht="43.5" customHeight="1" x14ac:dyDescent="0.2"/>
    <row r="90" ht="43.5" customHeight="1" x14ac:dyDescent="0.2"/>
    <row r="91" ht="43.5" customHeight="1" x14ac:dyDescent="0.2"/>
    <row r="92" ht="43.5" customHeight="1" x14ac:dyDescent="0.2"/>
    <row r="93" ht="43.5" customHeight="1" x14ac:dyDescent="0.2"/>
    <row r="94" ht="43.5" customHeight="1" x14ac:dyDescent="0.2"/>
    <row r="95" ht="43.5" customHeight="1" x14ac:dyDescent="0.2"/>
    <row r="96" ht="43.5" customHeight="1" x14ac:dyDescent="0.2"/>
    <row r="97" ht="43.5" customHeight="1" x14ac:dyDescent="0.2"/>
    <row r="98" ht="43.5" customHeight="1" x14ac:dyDescent="0.2"/>
    <row r="99" ht="43.5" customHeight="1" x14ac:dyDescent="0.2"/>
    <row r="100" ht="43.5" customHeight="1" x14ac:dyDescent="0.2"/>
    <row r="101" ht="43.5" customHeight="1" x14ac:dyDescent="0.2"/>
    <row r="102" ht="43.5" customHeight="1" x14ac:dyDescent="0.2"/>
    <row r="103" ht="43.5" customHeight="1" x14ac:dyDescent="0.2"/>
    <row r="104" ht="43.5" customHeight="1" x14ac:dyDescent="0.2"/>
    <row r="105" ht="43.5" customHeight="1" x14ac:dyDescent="0.2"/>
    <row r="106" ht="43.5" customHeight="1" x14ac:dyDescent="0.2"/>
    <row r="107" ht="43.5" customHeight="1" x14ac:dyDescent="0.2"/>
    <row r="108" ht="43.5" customHeight="1" x14ac:dyDescent="0.2"/>
    <row r="109" ht="43.5" customHeight="1" x14ac:dyDescent="0.2"/>
    <row r="110" ht="43.5" customHeight="1" x14ac:dyDescent="0.2"/>
    <row r="111" ht="43.5" customHeight="1" x14ac:dyDescent="0.2"/>
    <row r="112" ht="43.5" customHeight="1" x14ac:dyDescent="0.2"/>
    <row r="113" ht="43.5" customHeight="1" x14ac:dyDescent="0.2"/>
    <row r="114" ht="43.5" customHeight="1" x14ac:dyDescent="0.2"/>
    <row r="115" ht="43.5" customHeight="1" x14ac:dyDescent="0.2"/>
    <row r="116" ht="43.5" customHeight="1" x14ac:dyDescent="0.2"/>
    <row r="117" ht="43.5" customHeight="1" x14ac:dyDescent="0.2"/>
    <row r="118" ht="43.5" customHeight="1" x14ac:dyDescent="0.2"/>
    <row r="119" ht="43.5" customHeight="1" x14ac:dyDescent="0.2"/>
    <row r="120" ht="43.5" customHeight="1" x14ac:dyDescent="0.2"/>
    <row r="121" ht="43.5" customHeight="1" x14ac:dyDescent="0.2"/>
    <row r="122" ht="43.5" customHeight="1" x14ac:dyDescent="0.2"/>
    <row r="123" ht="43.5" customHeight="1" x14ac:dyDescent="0.2"/>
    <row r="124" ht="43.5" customHeight="1" x14ac:dyDescent="0.2"/>
    <row r="125" ht="43.5" customHeight="1" x14ac:dyDescent="0.2"/>
    <row r="126" ht="43.5" customHeight="1" x14ac:dyDescent="0.2"/>
    <row r="127" ht="43.5" customHeight="1" x14ac:dyDescent="0.2"/>
    <row r="128" ht="43.5" customHeight="1" x14ac:dyDescent="0.2"/>
    <row r="129" ht="43.5" customHeight="1" x14ac:dyDescent="0.2"/>
    <row r="130" ht="43.5" customHeight="1" x14ac:dyDescent="0.2"/>
    <row r="131" ht="43.5" customHeight="1" x14ac:dyDescent="0.2"/>
    <row r="132" ht="43.5" customHeight="1" x14ac:dyDescent="0.2"/>
    <row r="133" ht="43.5" customHeight="1" x14ac:dyDescent="0.2"/>
    <row r="134" ht="43.5" customHeight="1" x14ac:dyDescent="0.2"/>
    <row r="135" ht="43.5" customHeight="1" x14ac:dyDescent="0.2"/>
    <row r="136" ht="43.5" customHeight="1" x14ac:dyDescent="0.2"/>
    <row r="137" ht="43.5" customHeight="1" x14ac:dyDescent="0.2"/>
    <row r="138" ht="43.5" customHeight="1" x14ac:dyDescent="0.2"/>
    <row r="139" ht="43.5" customHeight="1" x14ac:dyDescent="0.2"/>
    <row r="140" ht="43.5" customHeight="1" x14ac:dyDescent="0.2"/>
    <row r="141" ht="43.5" customHeight="1" x14ac:dyDescent="0.2"/>
    <row r="142" ht="43.5" customHeight="1" x14ac:dyDescent="0.2"/>
    <row r="143" ht="43.5" customHeight="1" x14ac:dyDescent="0.2"/>
    <row r="144" ht="43.5" customHeight="1" x14ac:dyDescent="0.2"/>
    <row r="145" ht="43.5" customHeight="1" x14ac:dyDescent="0.2"/>
    <row r="146" ht="43.5" customHeight="1" x14ac:dyDescent="0.2"/>
    <row r="147" ht="43.5" customHeight="1" x14ac:dyDescent="0.2"/>
    <row r="148" ht="43.5" customHeight="1" x14ac:dyDescent="0.2"/>
    <row r="149" ht="43.5" customHeight="1" x14ac:dyDescent="0.2"/>
    <row r="150" ht="43.5" customHeight="1" x14ac:dyDescent="0.2"/>
    <row r="151" ht="43.5" customHeight="1" x14ac:dyDescent="0.2"/>
    <row r="152" ht="43.5" customHeight="1" x14ac:dyDescent="0.2"/>
    <row r="153" ht="43.5" customHeight="1" x14ac:dyDescent="0.2"/>
    <row r="154" ht="43.5" customHeight="1" x14ac:dyDescent="0.2"/>
    <row r="155" ht="43.5" customHeight="1" x14ac:dyDescent="0.2"/>
    <row r="156" ht="43.5" customHeight="1" x14ac:dyDescent="0.2"/>
    <row r="157" ht="43.5" customHeight="1" x14ac:dyDescent="0.2"/>
    <row r="158" ht="43.5" customHeight="1" x14ac:dyDescent="0.2"/>
    <row r="159" ht="43.5" customHeight="1" x14ac:dyDescent="0.2"/>
    <row r="160" ht="43.5" customHeight="1" x14ac:dyDescent="0.2"/>
    <row r="161" ht="43.5" customHeight="1" x14ac:dyDescent="0.2"/>
    <row r="162" ht="43.5" customHeight="1" x14ac:dyDescent="0.2"/>
    <row r="163" ht="43.5" customHeight="1" x14ac:dyDescent="0.2"/>
    <row r="164" ht="43.5" customHeight="1" x14ac:dyDescent="0.2"/>
    <row r="165" ht="43.5" customHeight="1" x14ac:dyDescent="0.2"/>
    <row r="166" ht="43.5" customHeight="1" x14ac:dyDescent="0.2"/>
    <row r="167" ht="43.5" customHeight="1" x14ac:dyDescent="0.2"/>
    <row r="168" ht="43.5" customHeight="1" x14ac:dyDescent="0.2"/>
    <row r="169" ht="43.5" customHeight="1" x14ac:dyDescent="0.2"/>
    <row r="170" ht="43.5" customHeight="1" x14ac:dyDescent="0.2"/>
    <row r="171" ht="43.5" customHeight="1" x14ac:dyDescent="0.2"/>
    <row r="172" ht="43.5" customHeight="1" x14ac:dyDescent="0.2"/>
    <row r="173" ht="43.5" customHeight="1" x14ac:dyDescent="0.2"/>
    <row r="174" ht="43.5" customHeight="1" x14ac:dyDescent="0.2"/>
    <row r="175" ht="43.5" customHeight="1" x14ac:dyDescent="0.2"/>
    <row r="176" ht="43.5" customHeight="1" x14ac:dyDescent="0.2"/>
    <row r="177" ht="43.5" customHeight="1" x14ac:dyDescent="0.2"/>
    <row r="178" ht="43.5" customHeight="1" x14ac:dyDescent="0.2"/>
    <row r="179" ht="43.5" customHeight="1" x14ac:dyDescent="0.2"/>
    <row r="180" ht="43.5" customHeight="1" x14ac:dyDescent="0.2"/>
    <row r="181" ht="43.5" customHeight="1" x14ac:dyDescent="0.2"/>
    <row r="182" ht="43.5" customHeight="1" x14ac:dyDescent="0.2"/>
    <row r="183" ht="43.5" customHeight="1" x14ac:dyDescent="0.2"/>
    <row r="184" ht="43.5" customHeight="1" x14ac:dyDescent="0.2"/>
    <row r="185" ht="43.5" customHeight="1" x14ac:dyDescent="0.2"/>
    <row r="186" ht="43.5" customHeight="1" x14ac:dyDescent="0.2"/>
    <row r="187" ht="43.5" customHeight="1" x14ac:dyDescent="0.2"/>
    <row r="188" ht="43.5" customHeight="1" x14ac:dyDescent="0.2"/>
    <row r="189" ht="43.5" customHeight="1" x14ac:dyDescent="0.2"/>
    <row r="190" ht="43.5" customHeight="1" x14ac:dyDescent="0.2"/>
    <row r="191" ht="43.5" customHeight="1" x14ac:dyDescent="0.2"/>
    <row r="192" ht="43.5" customHeight="1" x14ac:dyDescent="0.2"/>
    <row r="193" ht="43.5" customHeight="1" x14ac:dyDescent="0.2"/>
    <row r="194" ht="43.5" customHeight="1" x14ac:dyDescent="0.2"/>
    <row r="195" ht="43.5" customHeight="1" x14ac:dyDescent="0.2"/>
    <row r="196" ht="43.5" customHeight="1" x14ac:dyDescent="0.2"/>
    <row r="197" ht="43.5" customHeight="1" x14ac:dyDescent="0.2"/>
    <row r="198" ht="43.5" customHeight="1" x14ac:dyDescent="0.2"/>
    <row r="199" ht="43.5" customHeight="1" x14ac:dyDescent="0.2"/>
    <row r="200" ht="43.5" customHeight="1" x14ac:dyDescent="0.2"/>
    <row r="201" ht="43.5" customHeight="1" x14ac:dyDescent="0.2"/>
  </sheetData>
  <autoFilter ref="A1:N6">
    <sortState ref="A2:N7">
      <sortCondition ref="F1:F4"/>
    </sortState>
  </autoFilter>
  <mergeCells count="1">
    <mergeCell ref="J9:J11"/>
  </mergeCells>
  <pageMargins left="0.7" right="0.7" top="0.75" bottom="0.75" header="0.3" footer="0.3"/>
  <pageSetup paperSize="5" scale="35" orientation="landscape" r:id="rId1"/>
  <headerFooter>
    <oddHeader>&amp;C&amp;14INFORME DE PROCESOS JUDICIALES DE 2A INSTANCIA DEL HOSPITAL SAN RAFAEL E.S.E DE EL CERRITO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C22"/>
  <sheetViews>
    <sheetView workbookViewId="0">
      <selection activeCell="D9" sqref="D9"/>
    </sheetView>
  </sheetViews>
  <sheetFormatPr baseColWidth="10" defaultRowHeight="12.75" x14ac:dyDescent="0.2"/>
  <cols>
    <col min="2" max="2" width="60.140625" customWidth="1"/>
    <col min="3" max="3" width="28.42578125" bestFit="1" customWidth="1"/>
  </cols>
  <sheetData>
    <row r="3" spans="2:3" x14ac:dyDescent="0.2">
      <c r="B3" s="127" t="s">
        <v>21</v>
      </c>
      <c r="C3" s="127"/>
    </row>
    <row r="4" spans="2:3" x14ac:dyDescent="0.2">
      <c r="B4" s="49" t="s">
        <v>10</v>
      </c>
      <c r="C4" s="53">
        <v>4</v>
      </c>
    </row>
    <row r="5" spans="2:3" x14ac:dyDescent="0.2">
      <c r="B5" s="49" t="s">
        <v>14</v>
      </c>
      <c r="C5" s="53">
        <v>2</v>
      </c>
    </row>
    <row r="6" spans="2:3" x14ac:dyDescent="0.2">
      <c r="B6" s="49" t="s">
        <v>61</v>
      </c>
      <c r="C6" s="53">
        <v>3</v>
      </c>
    </row>
    <row r="7" spans="2:3" x14ac:dyDescent="0.2">
      <c r="B7" s="49" t="s">
        <v>58</v>
      </c>
      <c r="C7" s="53">
        <v>1</v>
      </c>
    </row>
    <row r="8" spans="2:3" x14ac:dyDescent="0.2">
      <c r="B8" s="49" t="s">
        <v>63</v>
      </c>
      <c r="C8" s="53">
        <v>1</v>
      </c>
    </row>
    <row r="9" spans="2:3" x14ac:dyDescent="0.2">
      <c r="B9" s="49" t="s">
        <v>62</v>
      </c>
      <c r="C9" s="53">
        <v>1</v>
      </c>
    </row>
    <row r="10" spans="2:3" x14ac:dyDescent="0.2">
      <c r="B10" s="50" t="s">
        <v>60</v>
      </c>
      <c r="C10" s="54">
        <f>SUM(C4:C9)</f>
        <v>12</v>
      </c>
    </row>
    <row r="13" spans="2:3" x14ac:dyDescent="0.2">
      <c r="B13" s="128" t="s">
        <v>22</v>
      </c>
      <c r="C13" s="129"/>
    </row>
    <row r="14" spans="2:3" x14ac:dyDescent="0.2">
      <c r="B14" s="49" t="s">
        <v>10</v>
      </c>
      <c r="C14" s="53">
        <v>2</v>
      </c>
    </row>
    <row r="15" spans="2:3" x14ac:dyDescent="0.2">
      <c r="B15" s="49" t="s">
        <v>14</v>
      </c>
      <c r="C15" s="53">
        <v>1</v>
      </c>
    </row>
    <row r="16" spans="2:3" x14ac:dyDescent="0.2">
      <c r="B16" s="49" t="s">
        <v>61</v>
      </c>
      <c r="C16" s="53">
        <v>0</v>
      </c>
    </row>
    <row r="17" spans="2:3" x14ac:dyDescent="0.2">
      <c r="B17" s="49" t="s">
        <v>58</v>
      </c>
      <c r="C17" s="53">
        <v>0</v>
      </c>
    </row>
    <row r="18" spans="2:3" x14ac:dyDescent="0.2">
      <c r="B18" s="49" t="s">
        <v>63</v>
      </c>
      <c r="C18" s="53">
        <v>0</v>
      </c>
    </row>
    <row r="19" spans="2:3" x14ac:dyDescent="0.2">
      <c r="B19" s="49" t="s">
        <v>62</v>
      </c>
      <c r="C19" s="107">
        <v>1</v>
      </c>
    </row>
    <row r="20" spans="2:3" x14ac:dyDescent="0.2">
      <c r="B20" s="50" t="s">
        <v>60</v>
      </c>
      <c r="C20" s="54">
        <f>SUM(C14:C19)</f>
        <v>4</v>
      </c>
    </row>
    <row r="22" spans="2:3" x14ac:dyDescent="0.2">
      <c r="B22" s="51" t="s">
        <v>23</v>
      </c>
      <c r="C22" s="52">
        <f>C10+C20</f>
        <v>16</v>
      </c>
    </row>
  </sheetData>
  <mergeCells count="2">
    <mergeCell ref="B3:C3"/>
    <mergeCell ref="B13:C13"/>
  </mergeCells>
  <pageMargins left="0.7" right="0.7" top="0.75" bottom="0.75" header="0.3" footer="0.3"/>
  <pageSetup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H22"/>
  <sheetViews>
    <sheetView workbookViewId="0">
      <selection activeCell="C2" sqref="C2:F3"/>
    </sheetView>
  </sheetViews>
  <sheetFormatPr baseColWidth="10" defaultRowHeight="12.75" x14ac:dyDescent="0.2"/>
  <cols>
    <col min="3" max="3" width="24.42578125" customWidth="1"/>
    <col min="4" max="4" width="16.42578125" bestFit="1" customWidth="1"/>
    <col min="5" max="5" width="19.28515625" customWidth="1"/>
    <col min="6" max="6" width="14.28515625" customWidth="1"/>
    <col min="7" max="7" width="18.140625" bestFit="1" customWidth="1"/>
    <col min="8" max="8" width="21.42578125" customWidth="1"/>
    <col min="9" max="9" width="12.7109375" customWidth="1"/>
  </cols>
  <sheetData>
    <row r="2" spans="1:8" x14ac:dyDescent="0.2">
      <c r="C2" s="130" t="s">
        <v>91</v>
      </c>
      <c r="D2" s="130"/>
      <c r="E2" s="130"/>
      <c r="F2" s="130"/>
    </row>
    <row r="3" spans="1:8" x14ac:dyDescent="0.2">
      <c r="C3" s="130"/>
      <c r="D3" s="130"/>
      <c r="E3" s="130"/>
      <c r="F3" s="130"/>
    </row>
    <row r="5" spans="1:8" ht="25.5" x14ac:dyDescent="0.2">
      <c r="B5" s="79" t="s">
        <v>70</v>
      </c>
      <c r="C5" s="79" t="s">
        <v>0</v>
      </c>
      <c r="D5" s="80" t="s">
        <v>71</v>
      </c>
      <c r="E5" s="80" t="s">
        <v>74</v>
      </c>
      <c r="F5" s="80" t="s">
        <v>90</v>
      </c>
      <c r="G5" s="80" t="s">
        <v>72</v>
      </c>
    </row>
    <row r="6" spans="1:8" ht="28.5" x14ac:dyDescent="0.2">
      <c r="A6" s="76">
        <v>1</v>
      </c>
      <c r="B6" s="74" t="s">
        <v>34</v>
      </c>
      <c r="C6" s="71" t="s">
        <v>33</v>
      </c>
      <c r="D6" s="82">
        <v>3080000</v>
      </c>
      <c r="E6" s="53">
        <v>600</v>
      </c>
      <c r="F6" s="78">
        <v>1423500</v>
      </c>
      <c r="G6" s="78">
        <f>D6+(E6*F6)</f>
        <v>857180000</v>
      </c>
    </row>
    <row r="7" spans="1:8" ht="28.5" x14ac:dyDescent="0.2">
      <c r="A7" s="76">
        <v>2</v>
      </c>
      <c r="B7" s="74" t="s">
        <v>38</v>
      </c>
      <c r="C7" s="71" t="s">
        <v>37</v>
      </c>
      <c r="D7" s="81">
        <v>0</v>
      </c>
      <c r="E7" s="53">
        <v>800</v>
      </c>
      <c r="F7" s="78">
        <v>1423500</v>
      </c>
      <c r="G7" s="78">
        <f>E7*F7</f>
        <v>1138800000</v>
      </c>
    </row>
    <row r="8" spans="1:8" ht="28.5" x14ac:dyDescent="0.2">
      <c r="A8" s="76">
        <v>3</v>
      </c>
      <c r="B8" s="75" t="s">
        <v>43</v>
      </c>
      <c r="C8" s="72" t="s">
        <v>42</v>
      </c>
      <c r="D8" s="81">
        <v>0</v>
      </c>
      <c r="E8" s="53">
        <v>200</v>
      </c>
      <c r="F8" s="78">
        <v>1423500</v>
      </c>
      <c r="G8" s="78">
        <f>D8+(E8*F8)</f>
        <v>284700000</v>
      </c>
    </row>
    <row r="9" spans="1:8" ht="28.5" x14ac:dyDescent="0.2">
      <c r="A9" s="76">
        <v>4</v>
      </c>
      <c r="B9" s="75" t="s">
        <v>46</v>
      </c>
      <c r="C9" s="72" t="s">
        <v>45</v>
      </c>
      <c r="D9" s="82">
        <v>20000000</v>
      </c>
      <c r="E9" s="53">
        <v>450</v>
      </c>
      <c r="F9" s="78">
        <v>1423500</v>
      </c>
      <c r="G9" s="78">
        <f>E9*F9</f>
        <v>640575000</v>
      </c>
    </row>
    <row r="10" spans="1:8" ht="28.5" customHeight="1" x14ac:dyDescent="0.2">
      <c r="A10" s="76">
        <v>5</v>
      </c>
      <c r="B10" s="75" t="s">
        <v>50</v>
      </c>
      <c r="C10" s="73" t="s">
        <v>25</v>
      </c>
      <c r="D10" s="82">
        <v>117186300</v>
      </c>
      <c r="E10" s="53">
        <v>0</v>
      </c>
      <c r="F10" s="78">
        <v>1423500</v>
      </c>
      <c r="G10" s="78">
        <f>D10+(E10*F10)</f>
        <v>117186300</v>
      </c>
      <c r="H10" t="s">
        <v>75</v>
      </c>
    </row>
    <row r="11" spans="1:8" ht="28.5" x14ac:dyDescent="0.2">
      <c r="A11" s="76">
        <v>6</v>
      </c>
      <c r="B11" s="74" t="s">
        <v>66</v>
      </c>
      <c r="C11" s="72" t="s">
        <v>65</v>
      </c>
      <c r="D11" s="83">
        <v>244870046</v>
      </c>
      <c r="E11" s="53">
        <v>0</v>
      </c>
      <c r="F11" s="78">
        <v>1423500</v>
      </c>
      <c r="G11" s="83">
        <v>244870046</v>
      </c>
    </row>
    <row r="12" spans="1:8" ht="33.75" customHeight="1" x14ac:dyDescent="0.2">
      <c r="A12" s="76">
        <v>7</v>
      </c>
      <c r="B12" s="75" t="s">
        <v>28</v>
      </c>
      <c r="C12" s="73" t="s">
        <v>25</v>
      </c>
      <c r="D12" s="82">
        <v>54157014</v>
      </c>
      <c r="E12" s="53">
        <v>0</v>
      </c>
      <c r="F12" s="78">
        <v>1423500</v>
      </c>
      <c r="G12" s="78">
        <f>D12+(E12*F12)</f>
        <v>54157014</v>
      </c>
      <c r="H12" t="s">
        <v>75</v>
      </c>
    </row>
    <row r="13" spans="1:8" ht="28.5" customHeight="1" x14ac:dyDescent="0.2">
      <c r="A13" s="76">
        <v>8</v>
      </c>
      <c r="B13" s="75" t="s">
        <v>59</v>
      </c>
      <c r="C13" s="72" t="s">
        <v>73</v>
      </c>
      <c r="D13" s="81">
        <v>0</v>
      </c>
      <c r="E13" s="53">
        <v>0</v>
      </c>
      <c r="F13" s="78">
        <v>1423500</v>
      </c>
      <c r="G13" s="78">
        <f>E13*F13</f>
        <v>0</v>
      </c>
    </row>
    <row r="14" spans="1:8" ht="28.5" x14ac:dyDescent="0.2">
      <c r="A14" s="76">
        <v>9</v>
      </c>
      <c r="B14" s="75" t="s">
        <v>81</v>
      </c>
      <c r="C14" s="72" t="s">
        <v>80</v>
      </c>
      <c r="D14" s="108">
        <v>42944191</v>
      </c>
      <c r="E14" s="53">
        <v>0</v>
      </c>
      <c r="F14" s="78">
        <v>1423500</v>
      </c>
      <c r="G14" s="83">
        <v>42944191</v>
      </c>
    </row>
    <row r="15" spans="1:8" ht="28.5" x14ac:dyDescent="0.2">
      <c r="A15" s="76">
        <v>10</v>
      </c>
      <c r="B15" s="75" t="s">
        <v>83</v>
      </c>
      <c r="C15" s="72" t="s">
        <v>85</v>
      </c>
      <c r="D15" s="108">
        <v>0</v>
      </c>
      <c r="E15" s="53">
        <v>2150</v>
      </c>
      <c r="F15" s="78">
        <v>1423500</v>
      </c>
      <c r="G15" s="78">
        <f>D15+(E15*F15)</f>
        <v>3060525000</v>
      </c>
    </row>
    <row r="16" spans="1:8" ht="33" customHeight="1" x14ac:dyDescent="0.2">
      <c r="A16" s="76">
        <v>11</v>
      </c>
      <c r="B16" s="75" t="s">
        <v>92</v>
      </c>
      <c r="C16" s="72" t="s">
        <v>93</v>
      </c>
      <c r="D16" s="108">
        <v>200000000</v>
      </c>
      <c r="E16" s="53">
        <v>0</v>
      </c>
      <c r="F16" s="78">
        <v>1423500</v>
      </c>
      <c r="G16" s="78">
        <v>200000000</v>
      </c>
      <c r="H16" s="113" t="s">
        <v>94</v>
      </c>
    </row>
    <row r="17" spans="1:8" ht="14.25" x14ac:dyDescent="0.2">
      <c r="B17" s="88"/>
      <c r="C17" s="89"/>
      <c r="D17" s="92"/>
      <c r="E17" s="90"/>
      <c r="F17" s="91"/>
      <c r="G17" s="92"/>
    </row>
    <row r="19" spans="1:8" ht="25.5" x14ac:dyDescent="0.2">
      <c r="B19" s="79" t="s">
        <v>70</v>
      </c>
      <c r="C19" s="79" t="s">
        <v>0</v>
      </c>
      <c r="D19" s="80" t="s">
        <v>71</v>
      </c>
      <c r="E19" s="80" t="s">
        <v>74</v>
      </c>
      <c r="F19" s="80" t="s">
        <v>90</v>
      </c>
      <c r="G19" s="80" t="s">
        <v>72</v>
      </c>
      <c r="H19" s="80" t="s">
        <v>76</v>
      </c>
    </row>
    <row r="20" spans="1:8" ht="28.5" x14ac:dyDescent="0.2">
      <c r="A20" s="76">
        <v>1</v>
      </c>
      <c r="B20" s="70" t="s">
        <v>32</v>
      </c>
      <c r="C20" s="71" t="s">
        <v>31</v>
      </c>
      <c r="D20" s="77">
        <v>0</v>
      </c>
      <c r="E20" s="53">
        <v>1050</v>
      </c>
      <c r="F20" s="78">
        <v>1423500</v>
      </c>
      <c r="G20" s="85">
        <f>E20*F20</f>
        <v>1494675000</v>
      </c>
      <c r="H20" s="77">
        <v>0</v>
      </c>
    </row>
    <row r="21" spans="1:8" ht="28.5" x14ac:dyDescent="0.2">
      <c r="A21" s="76">
        <v>2</v>
      </c>
      <c r="B21" s="75" t="s">
        <v>40</v>
      </c>
      <c r="C21" s="72" t="s">
        <v>39</v>
      </c>
      <c r="D21" s="82">
        <v>46833804</v>
      </c>
      <c r="E21" s="53">
        <v>0</v>
      </c>
      <c r="F21" s="78">
        <v>1423500</v>
      </c>
      <c r="G21" s="78">
        <v>46833804</v>
      </c>
      <c r="H21" s="78">
        <v>35000000</v>
      </c>
    </row>
    <row r="22" spans="1:8" ht="28.5" x14ac:dyDescent="0.2">
      <c r="A22" s="76">
        <v>3</v>
      </c>
      <c r="B22" s="75" t="s">
        <v>54</v>
      </c>
      <c r="C22" s="72" t="s">
        <v>53</v>
      </c>
      <c r="D22" s="82">
        <v>78963034</v>
      </c>
      <c r="E22" s="53">
        <v>0</v>
      </c>
      <c r="F22" s="78">
        <v>1423500</v>
      </c>
      <c r="G22" s="78">
        <v>78963034</v>
      </c>
      <c r="H22" s="78">
        <v>78963034</v>
      </c>
    </row>
  </sheetData>
  <sortState ref="B6:B17">
    <sortCondition ref="B6:B17"/>
  </sortState>
  <mergeCells count="1">
    <mergeCell ref="C2:F3"/>
  </mergeCells>
  <phoneticPr fontId="17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1ra Instancia</vt:lpstr>
      <vt:lpstr>2da Instancia</vt:lpstr>
      <vt:lpstr>Resumen de procesos</vt:lpstr>
      <vt:lpstr>PRETENSIONES DE PROCESOS</vt:lpstr>
      <vt:lpstr>'1ra Instancia'!Títulos_a_imprimir</vt:lpstr>
      <vt:lpstr>'2da Instancia'!Títulos_a_imprimir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juridica1</dc:creator>
  <cp:lastModifiedBy>argofe1@hotmail.com</cp:lastModifiedBy>
  <cp:lastPrinted>2026-07-31T13:10:03Z</cp:lastPrinted>
  <dcterms:created xsi:type="dcterms:W3CDTF">2016-12-21T01:52:00Z</dcterms:created>
  <dcterms:modified xsi:type="dcterms:W3CDTF">2026-07-31T14:11:33Z</dcterms:modified>
</cp:coreProperties>
</file>